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047-01 - Požární zbro..." sheetId="2" r:id="rId2"/>
    <sheet name="2020047-02 - Požární zbro..." sheetId="3" r:id="rId3"/>
    <sheet name="2020047-03 - Obecní úřad ..." sheetId="4" r:id="rId4"/>
    <sheet name="2020047-04 - Zpevněné ploch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'2020047-01 - Požární zbro...'!$C$120:$K$164</definedName>
    <definedName name="_xlnm.Print_Area" localSheetId="1">'2020047-01 - Požární zbro...'!$C$4:$J$76,'2020047-01 - Požární zbro...'!$C$82:$J$102,'2020047-01 - Požární zbro...'!$C$108:$K$164</definedName>
    <definedName name="_xlnm.Print_Titles" localSheetId="1">'2020047-01 - Požární zbro...'!$120:$120</definedName>
    <definedName name="_xlnm._FilterDatabase" localSheetId="2" hidden="1">'2020047-02 - Požární zbro...'!$C$147:$K$1503</definedName>
    <definedName name="_xlnm.Print_Area" localSheetId="2">'2020047-02 - Požární zbro...'!$C$4:$J$76,'2020047-02 - Požární zbro...'!$C$82:$J$129,'2020047-02 - Požární zbro...'!$C$135:$K$1503</definedName>
    <definedName name="_xlnm.Print_Titles" localSheetId="2">'2020047-02 - Požární zbro...'!$147:$147</definedName>
    <definedName name="_xlnm._FilterDatabase" localSheetId="3" hidden="1">'2020047-03 - Obecní úřad ...'!$C$141:$K$772</definedName>
    <definedName name="_xlnm.Print_Area" localSheetId="3">'2020047-03 - Obecní úřad ...'!$C$4:$J$76,'2020047-03 - Obecní úřad ...'!$C$82:$J$123,'2020047-03 - Obecní úřad ...'!$C$129:$K$772</definedName>
    <definedName name="_xlnm.Print_Titles" localSheetId="3">'2020047-03 - Obecní úřad ...'!$141:$141</definedName>
    <definedName name="_xlnm._FilterDatabase" localSheetId="4" hidden="1">'2020047-04 - Zpevněné plochy'!$C$123:$K$229</definedName>
    <definedName name="_xlnm.Print_Area" localSheetId="4">'2020047-04 - Zpevněné plochy'!$C$4:$J$76,'2020047-04 - Zpevněné plochy'!$C$82:$J$105,'2020047-04 - Zpevněné plochy'!$C$111:$K$229</definedName>
    <definedName name="_xlnm.Print_Titles" localSheetId="4">'2020047-04 - Zpevněné plochy'!$123:$123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4" r="J37"/>
  <c r="J36"/>
  <c i="1" r="AY97"/>
  <c i="4" r="J35"/>
  <c i="1" r="AX97"/>
  <c i="4" r="BI771"/>
  <c r="BH771"/>
  <c r="BG771"/>
  <c r="BF771"/>
  <c r="T771"/>
  <c r="T770"/>
  <c r="T769"/>
  <c r="R771"/>
  <c r="R770"/>
  <c r="R769"/>
  <c r="P771"/>
  <c r="P770"/>
  <c r="P769"/>
  <c r="BI750"/>
  <c r="BH750"/>
  <c r="BG750"/>
  <c r="BF750"/>
  <c r="T750"/>
  <c r="R750"/>
  <c r="P750"/>
  <c r="BI731"/>
  <c r="BH731"/>
  <c r="BG731"/>
  <c r="BF731"/>
  <c r="T731"/>
  <c r="R731"/>
  <c r="P731"/>
  <c r="BI712"/>
  <c r="BH712"/>
  <c r="BG712"/>
  <c r="BF712"/>
  <c r="T712"/>
  <c r="R712"/>
  <c r="P712"/>
  <c r="BI709"/>
  <c r="BH709"/>
  <c r="BG709"/>
  <c r="BF709"/>
  <c r="T709"/>
  <c r="R709"/>
  <c r="P709"/>
  <c r="BI699"/>
  <c r="BH699"/>
  <c r="BG699"/>
  <c r="BF699"/>
  <c r="T699"/>
  <c r="R699"/>
  <c r="P699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68"/>
  <c r="BH668"/>
  <c r="BG668"/>
  <c r="BF668"/>
  <c r="T668"/>
  <c r="R668"/>
  <c r="P668"/>
  <c r="BI658"/>
  <c r="BH658"/>
  <c r="BG658"/>
  <c r="BF658"/>
  <c r="T658"/>
  <c r="R658"/>
  <c r="P658"/>
  <c r="BI648"/>
  <c r="BH648"/>
  <c r="BG648"/>
  <c r="BF648"/>
  <c r="T648"/>
  <c r="R648"/>
  <c r="P648"/>
  <c r="BI645"/>
  <c r="BH645"/>
  <c r="BG645"/>
  <c r="BF645"/>
  <c r="T645"/>
  <c r="R645"/>
  <c r="P645"/>
  <c r="BI637"/>
  <c r="BH637"/>
  <c r="BG637"/>
  <c r="BF637"/>
  <c r="T637"/>
  <c r="R637"/>
  <c r="P637"/>
  <c r="BI628"/>
  <c r="BH628"/>
  <c r="BG628"/>
  <c r="BF628"/>
  <c r="T628"/>
  <c r="R628"/>
  <c r="P628"/>
  <c r="BI623"/>
  <c r="BH623"/>
  <c r="BG623"/>
  <c r="BF623"/>
  <c r="T623"/>
  <c r="R623"/>
  <c r="P623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T538"/>
  <c r="R539"/>
  <c r="R538"/>
  <c r="P539"/>
  <c r="P538"/>
  <c r="BI536"/>
  <c r="BH536"/>
  <c r="BG536"/>
  <c r="BF536"/>
  <c r="T536"/>
  <c r="T535"/>
  <c r="R536"/>
  <c r="R535"/>
  <c r="P536"/>
  <c r="P535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7"/>
  <c r="BH527"/>
  <c r="BG527"/>
  <c r="BF527"/>
  <c r="T527"/>
  <c r="R527"/>
  <c r="P527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86"/>
  <c r="BH486"/>
  <c r="BG486"/>
  <c r="BF486"/>
  <c r="T486"/>
  <c r="R486"/>
  <c r="P486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4"/>
  <c r="BH464"/>
  <c r="BG464"/>
  <c r="BF464"/>
  <c r="T464"/>
  <c r="R464"/>
  <c r="P464"/>
  <c r="BI460"/>
  <c r="BH460"/>
  <c r="BG460"/>
  <c r="BF460"/>
  <c r="T460"/>
  <c r="T459"/>
  <c r="R460"/>
  <c r="R459"/>
  <c r="P460"/>
  <c r="P459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2"/>
  <c r="BH422"/>
  <c r="BG422"/>
  <c r="BF422"/>
  <c r="T422"/>
  <c r="T410"/>
  <c r="R422"/>
  <c r="R410"/>
  <c r="P422"/>
  <c r="P410"/>
  <c r="BI416"/>
  <c r="BH416"/>
  <c r="BG416"/>
  <c r="BF416"/>
  <c r="T416"/>
  <c r="R416"/>
  <c r="P416"/>
  <c r="BI411"/>
  <c r="BH411"/>
  <c r="BG411"/>
  <c r="BF411"/>
  <c r="T411"/>
  <c r="R411"/>
  <c r="P411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0"/>
  <c r="BH380"/>
  <c r="BG380"/>
  <c r="BF380"/>
  <c r="T380"/>
  <c r="R380"/>
  <c r="P380"/>
  <c r="BI369"/>
  <c r="BH369"/>
  <c r="BG369"/>
  <c r="BF369"/>
  <c r="T369"/>
  <c r="R369"/>
  <c r="P369"/>
  <c r="BI360"/>
  <c r="BH360"/>
  <c r="BG360"/>
  <c r="BF360"/>
  <c r="T360"/>
  <c r="R360"/>
  <c r="P360"/>
  <c r="BI352"/>
  <c r="BH352"/>
  <c r="BG352"/>
  <c r="BF352"/>
  <c r="T352"/>
  <c r="R352"/>
  <c r="P352"/>
  <c r="BI333"/>
  <c r="BH333"/>
  <c r="BG333"/>
  <c r="BF333"/>
  <c r="T333"/>
  <c r="R333"/>
  <c r="P333"/>
  <c r="BI323"/>
  <c r="BH323"/>
  <c r="BG323"/>
  <c r="BF323"/>
  <c r="T323"/>
  <c r="R323"/>
  <c r="P323"/>
  <c r="BI304"/>
  <c r="BH304"/>
  <c r="BG304"/>
  <c r="BF304"/>
  <c r="T304"/>
  <c r="R304"/>
  <c r="P304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199"/>
  <c r="BH199"/>
  <c r="BG199"/>
  <c r="BF199"/>
  <c r="T199"/>
  <c r="R199"/>
  <c r="P199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89"/>
  <c r="E7"/>
  <c r="E132"/>
  <c i="3" r="J37"/>
  <c r="J36"/>
  <c i="1" r="AY96"/>
  <c i="3" r="J35"/>
  <c i="1" r="AX96"/>
  <c i="3" r="BI1502"/>
  <c r="BH1502"/>
  <c r="BG1502"/>
  <c r="BF1502"/>
  <c r="T1502"/>
  <c r="T1501"/>
  <c r="R1502"/>
  <c r="R1501"/>
  <c r="P1502"/>
  <c r="P1501"/>
  <c r="BI1499"/>
  <c r="BH1499"/>
  <c r="BG1499"/>
  <c r="BF1499"/>
  <c r="T1499"/>
  <c r="R1499"/>
  <c r="P1499"/>
  <c r="BI1497"/>
  <c r="BH1497"/>
  <c r="BG1497"/>
  <c r="BF1497"/>
  <c r="T1497"/>
  <c r="R1497"/>
  <c r="P1497"/>
  <c r="BI1465"/>
  <c r="BH1465"/>
  <c r="BG1465"/>
  <c r="BF1465"/>
  <c r="T1465"/>
  <c r="R1465"/>
  <c r="P1465"/>
  <c r="BI1435"/>
  <c r="BH1435"/>
  <c r="BG1435"/>
  <c r="BF1435"/>
  <c r="T1435"/>
  <c r="R1435"/>
  <c r="P1435"/>
  <c r="BI1405"/>
  <c r="BH1405"/>
  <c r="BG1405"/>
  <c r="BF1405"/>
  <c r="T1405"/>
  <c r="R1405"/>
  <c r="P1405"/>
  <c r="BI1401"/>
  <c r="BH1401"/>
  <c r="BG1401"/>
  <c r="BF1401"/>
  <c r="T1401"/>
  <c r="R1401"/>
  <c r="P1401"/>
  <c r="BI1398"/>
  <c r="BH1398"/>
  <c r="BG1398"/>
  <c r="BF1398"/>
  <c r="T1398"/>
  <c r="R1398"/>
  <c r="P1398"/>
  <c r="BI1395"/>
  <c r="BH1395"/>
  <c r="BG1395"/>
  <c r="BF1395"/>
  <c r="T1395"/>
  <c r="R1395"/>
  <c r="P1395"/>
  <c r="BI1389"/>
  <c r="BH1389"/>
  <c r="BG1389"/>
  <c r="BF1389"/>
  <c r="T1389"/>
  <c r="R1389"/>
  <c r="P1389"/>
  <c r="BI1359"/>
  <c r="BH1359"/>
  <c r="BG1359"/>
  <c r="BF1359"/>
  <c r="T1359"/>
  <c r="R1359"/>
  <c r="P1359"/>
  <c r="BI1356"/>
  <c r="BH1356"/>
  <c r="BG1356"/>
  <c r="BF1356"/>
  <c r="T1356"/>
  <c r="R1356"/>
  <c r="P1356"/>
  <c r="BI1346"/>
  <c r="BH1346"/>
  <c r="BG1346"/>
  <c r="BF1346"/>
  <c r="T1346"/>
  <c r="R1346"/>
  <c r="P1346"/>
  <c r="BI1337"/>
  <c r="BH1337"/>
  <c r="BG1337"/>
  <c r="BF1337"/>
  <c r="T1337"/>
  <c r="R1337"/>
  <c r="P1337"/>
  <c r="BI1334"/>
  <c r="BH1334"/>
  <c r="BG1334"/>
  <c r="BF1334"/>
  <c r="T1334"/>
  <c r="R1334"/>
  <c r="P1334"/>
  <c r="BI1329"/>
  <c r="BH1329"/>
  <c r="BG1329"/>
  <c r="BF1329"/>
  <c r="T1329"/>
  <c r="R1329"/>
  <c r="P1329"/>
  <c r="BI1320"/>
  <c r="BH1320"/>
  <c r="BG1320"/>
  <c r="BF1320"/>
  <c r="T1320"/>
  <c r="R1320"/>
  <c r="P1320"/>
  <c r="BI1311"/>
  <c r="BH1311"/>
  <c r="BG1311"/>
  <c r="BF1311"/>
  <c r="T1311"/>
  <c r="R1311"/>
  <c r="P1311"/>
  <c r="BI1308"/>
  <c r="BH1308"/>
  <c r="BG1308"/>
  <c r="BF1308"/>
  <c r="T1308"/>
  <c r="R1308"/>
  <c r="P1308"/>
  <c r="BI1303"/>
  <c r="BH1303"/>
  <c r="BG1303"/>
  <c r="BF1303"/>
  <c r="T1303"/>
  <c r="R1303"/>
  <c r="P1303"/>
  <c r="BI1301"/>
  <c r="BH1301"/>
  <c r="BG1301"/>
  <c r="BF1301"/>
  <c r="T1301"/>
  <c r="R1301"/>
  <c r="P1301"/>
  <c r="BI1299"/>
  <c r="BH1299"/>
  <c r="BG1299"/>
  <c r="BF1299"/>
  <c r="T1299"/>
  <c r="R1299"/>
  <c r="P1299"/>
  <c r="BI1275"/>
  <c r="BH1275"/>
  <c r="BG1275"/>
  <c r="BF1275"/>
  <c r="T1275"/>
  <c r="R1275"/>
  <c r="P1275"/>
  <c r="BI1270"/>
  <c r="BH1270"/>
  <c r="BG1270"/>
  <c r="BF1270"/>
  <c r="T1270"/>
  <c r="R1270"/>
  <c r="P1270"/>
  <c r="BI1257"/>
  <c r="BH1257"/>
  <c r="BG1257"/>
  <c r="BF1257"/>
  <c r="T1257"/>
  <c r="R1257"/>
  <c r="P1257"/>
  <c r="BI1249"/>
  <c r="BH1249"/>
  <c r="BG1249"/>
  <c r="BF1249"/>
  <c r="T1249"/>
  <c r="R1249"/>
  <c r="P1249"/>
  <c r="BI1243"/>
  <c r="BH1243"/>
  <c r="BG1243"/>
  <c r="BF1243"/>
  <c r="T1243"/>
  <c r="R1243"/>
  <c r="P1243"/>
  <c r="BI1223"/>
  <c r="BH1223"/>
  <c r="BG1223"/>
  <c r="BF1223"/>
  <c r="T1223"/>
  <c r="R1223"/>
  <c r="P1223"/>
  <c r="BI1215"/>
  <c r="BH1215"/>
  <c r="BG1215"/>
  <c r="BF1215"/>
  <c r="T1215"/>
  <c r="R1215"/>
  <c r="P1215"/>
  <c r="BI1207"/>
  <c r="BH1207"/>
  <c r="BG1207"/>
  <c r="BF1207"/>
  <c r="T1207"/>
  <c r="R1207"/>
  <c r="P1207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8"/>
  <c r="BH1198"/>
  <c r="BG1198"/>
  <c r="BF1198"/>
  <c r="T1198"/>
  <c r="R1198"/>
  <c r="P1198"/>
  <c r="BI1196"/>
  <c r="BH1196"/>
  <c r="BG1196"/>
  <c r="BF1196"/>
  <c r="T1196"/>
  <c r="R1196"/>
  <c r="P1196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6"/>
  <c r="BH1136"/>
  <c r="BG1136"/>
  <c r="BF1136"/>
  <c r="T1136"/>
  <c r="R1136"/>
  <c r="P1136"/>
  <c r="BI1134"/>
  <c r="BH1134"/>
  <c r="BG1134"/>
  <c r="BF1134"/>
  <c r="T1134"/>
  <c r="R1134"/>
  <c r="P1134"/>
  <c r="BI1132"/>
  <c r="BH1132"/>
  <c r="BG1132"/>
  <c r="BF1132"/>
  <c r="T1132"/>
  <c r="R1132"/>
  <c r="P1132"/>
  <c r="BI1130"/>
  <c r="BH1130"/>
  <c r="BG1130"/>
  <c r="BF1130"/>
  <c r="T1130"/>
  <c r="R1130"/>
  <c r="P1130"/>
  <c r="BI1128"/>
  <c r="BH1128"/>
  <c r="BG1128"/>
  <c r="BF1128"/>
  <c r="T1128"/>
  <c r="R1128"/>
  <c r="P1128"/>
  <c r="BI1125"/>
  <c r="BH1125"/>
  <c r="BG1125"/>
  <c r="BF1125"/>
  <c r="T1125"/>
  <c r="R1125"/>
  <c r="P1125"/>
  <c r="BI1121"/>
  <c r="BH1121"/>
  <c r="BG1121"/>
  <c r="BF1121"/>
  <c r="T1121"/>
  <c r="R1121"/>
  <c r="P1121"/>
  <c r="BI1118"/>
  <c r="BH1118"/>
  <c r="BG1118"/>
  <c r="BF1118"/>
  <c r="T1118"/>
  <c r="R1118"/>
  <c r="P1118"/>
  <c r="BI1112"/>
  <c r="BH1112"/>
  <c r="BG1112"/>
  <c r="BF1112"/>
  <c r="T1112"/>
  <c r="R1112"/>
  <c r="P1112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6"/>
  <c r="BH1096"/>
  <c r="BG1096"/>
  <c r="BF1096"/>
  <c r="T1096"/>
  <c r="R1096"/>
  <c r="P1096"/>
  <c r="BI1094"/>
  <c r="BH1094"/>
  <c r="BG1094"/>
  <c r="BF1094"/>
  <c r="T1094"/>
  <c r="R1094"/>
  <c r="P1094"/>
  <c r="BI1090"/>
  <c r="BH1090"/>
  <c r="BG1090"/>
  <c r="BF1090"/>
  <c r="T1090"/>
  <c r="R1090"/>
  <c r="P1090"/>
  <c r="BI1088"/>
  <c r="BH1088"/>
  <c r="BG1088"/>
  <c r="BF1088"/>
  <c r="T1088"/>
  <c r="R1088"/>
  <c r="P1088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0"/>
  <c r="BH1070"/>
  <c r="BG1070"/>
  <c r="BF1070"/>
  <c r="T1070"/>
  <c r="R1070"/>
  <c r="P1070"/>
  <c r="BI1068"/>
  <c r="BH1068"/>
  <c r="BG1068"/>
  <c r="BF1068"/>
  <c r="T1068"/>
  <c r="R1068"/>
  <c r="P1068"/>
  <c r="BI1065"/>
  <c r="BH1065"/>
  <c r="BG1065"/>
  <c r="BF1065"/>
  <c r="T1065"/>
  <c r="R1065"/>
  <c r="P1065"/>
  <c r="BI1062"/>
  <c r="BH1062"/>
  <c r="BG1062"/>
  <c r="BF1062"/>
  <c r="T1062"/>
  <c r="R1062"/>
  <c r="P1062"/>
  <c r="BI1056"/>
  <c r="BH1056"/>
  <c r="BG1056"/>
  <c r="BF1056"/>
  <c r="T1056"/>
  <c r="R1056"/>
  <c r="P1056"/>
  <c r="BI1053"/>
  <c r="BH1053"/>
  <c r="BG1053"/>
  <c r="BF1053"/>
  <c r="T1053"/>
  <c r="R1053"/>
  <c r="P1053"/>
  <c r="BI1044"/>
  <c r="BH1044"/>
  <c r="BG1044"/>
  <c r="BF1044"/>
  <c r="T1044"/>
  <c r="R1044"/>
  <c r="P1044"/>
  <c r="BI1041"/>
  <c r="BH1041"/>
  <c r="BG1041"/>
  <c r="BF1041"/>
  <c r="T1041"/>
  <c r="R1041"/>
  <c r="P1041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6"/>
  <c r="BH1016"/>
  <c r="BG1016"/>
  <c r="BF1016"/>
  <c r="T1016"/>
  <c r="R1016"/>
  <c r="P1016"/>
  <c r="BI1011"/>
  <c r="BH1011"/>
  <c r="BG1011"/>
  <c r="BF1011"/>
  <c r="T1011"/>
  <c r="R1011"/>
  <c r="P1011"/>
  <c r="BI1005"/>
  <c r="BH1005"/>
  <c r="BG1005"/>
  <c r="BF1005"/>
  <c r="T1005"/>
  <c r="R1005"/>
  <c r="P1005"/>
  <c r="BI1000"/>
  <c r="BH1000"/>
  <c r="BG1000"/>
  <c r="BF1000"/>
  <c r="T1000"/>
  <c r="R1000"/>
  <c r="P1000"/>
  <c r="BI990"/>
  <c r="BH990"/>
  <c r="BG990"/>
  <c r="BF990"/>
  <c r="T990"/>
  <c r="R990"/>
  <c r="P990"/>
  <c r="BI981"/>
  <c r="BH981"/>
  <c r="BG981"/>
  <c r="BF981"/>
  <c r="T981"/>
  <c r="R981"/>
  <c r="P981"/>
  <c r="BI970"/>
  <c r="BH970"/>
  <c r="BG970"/>
  <c r="BF970"/>
  <c r="T970"/>
  <c r="R970"/>
  <c r="P970"/>
  <c r="BI960"/>
  <c r="BH960"/>
  <c r="BG960"/>
  <c r="BF960"/>
  <c r="T960"/>
  <c r="R960"/>
  <c r="P960"/>
  <c r="BI933"/>
  <c r="BH933"/>
  <c r="BG933"/>
  <c r="BF933"/>
  <c r="T933"/>
  <c r="R933"/>
  <c r="P933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T893"/>
  <c r="R894"/>
  <c r="R893"/>
  <c r="P894"/>
  <c r="P893"/>
  <c r="BI891"/>
  <c r="BH891"/>
  <c r="BG891"/>
  <c r="BF891"/>
  <c r="T891"/>
  <c r="T890"/>
  <c r="R891"/>
  <c r="R890"/>
  <c r="P891"/>
  <c r="P890"/>
  <c r="BI888"/>
  <c r="BH888"/>
  <c r="BG888"/>
  <c r="BF888"/>
  <c r="T888"/>
  <c r="T887"/>
  <c r="R888"/>
  <c r="R887"/>
  <c r="P888"/>
  <c r="P887"/>
  <c r="BI885"/>
  <c r="BH885"/>
  <c r="BG885"/>
  <c r="BF885"/>
  <c r="T885"/>
  <c r="T884"/>
  <c r="R885"/>
  <c r="R884"/>
  <c r="P885"/>
  <c r="P884"/>
  <c r="BI882"/>
  <c r="BH882"/>
  <c r="BG882"/>
  <c r="BF882"/>
  <c r="T882"/>
  <c r="R882"/>
  <c r="P882"/>
  <c r="BI878"/>
  <c r="BH878"/>
  <c r="BG878"/>
  <c r="BF878"/>
  <c r="T878"/>
  <c r="R878"/>
  <c r="P878"/>
  <c r="BI875"/>
  <c r="BH875"/>
  <c r="BG875"/>
  <c r="BF875"/>
  <c r="T875"/>
  <c r="R875"/>
  <c r="P875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7"/>
  <c r="BH857"/>
  <c r="BG857"/>
  <c r="BF857"/>
  <c r="T857"/>
  <c r="R857"/>
  <c r="P857"/>
  <c r="BI851"/>
  <c r="BH851"/>
  <c r="BG851"/>
  <c r="BF851"/>
  <c r="T851"/>
  <c r="R851"/>
  <c r="P851"/>
  <c r="BI847"/>
  <c r="BH847"/>
  <c r="BG847"/>
  <c r="BF847"/>
  <c r="T847"/>
  <c r="R847"/>
  <c r="P847"/>
  <c r="BI841"/>
  <c r="BH841"/>
  <c r="BG841"/>
  <c r="BF841"/>
  <c r="T841"/>
  <c r="R841"/>
  <c r="P841"/>
  <c r="BI837"/>
  <c r="BH837"/>
  <c r="BG837"/>
  <c r="BF837"/>
  <c r="T837"/>
  <c r="R837"/>
  <c r="P837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18"/>
  <c r="BH818"/>
  <c r="BG818"/>
  <c r="BF818"/>
  <c r="T818"/>
  <c r="R818"/>
  <c r="P818"/>
  <c r="BI815"/>
  <c r="BH815"/>
  <c r="BG815"/>
  <c r="BF815"/>
  <c r="T815"/>
  <c r="R815"/>
  <c r="P815"/>
  <c r="BI812"/>
  <c r="BH812"/>
  <c r="BG812"/>
  <c r="BF812"/>
  <c r="T812"/>
  <c r="R812"/>
  <c r="P812"/>
  <c r="BI804"/>
  <c r="BH804"/>
  <c r="BG804"/>
  <c r="BF804"/>
  <c r="T804"/>
  <c r="R804"/>
  <c r="P804"/>
  <c r="BI797"/>
  <c r="BH797"/>
  <c r="BG797"/>
  <c r="BF797"/>
  <c r="T797"/>
  <c r="R797"/>
  <c r="P797"/>
  <c r="BI789"/>
  <c r="BH789"/>
  <c r="BG789"/>
  <c r="BF789"/>
  <c r="T789"/>
  <c r="R789"/>
  <c r="P789"/>
  <c r="BI782"/>
  <c r="BH782"/>
  <c r="BG782"/>
  <c r="BF782"/>
  <c r="T782"/>
  <c r="R782"/>
  <c r="P782"/>
  <c r="BI775"/>
  <c r="BH775"/>
  <c r="BG775"/>
  <c r="BF775"/>
  <c r="T775"/>
  <c r="R775"/>
  <c r="P775"/>
  <c r="BI769"/>
  <c r="BH769"/>
  <c r="BG769"/>
  <c r="BF769"/>
  <c r="T769"/>
  <c r="R769"/>
  <c r="P769"/>
  <c r="BI765"/>
  <c r="BH765"/>
  <c r="BG765"/>
  <c r="BF765"/>
  <c r="T765"/>
  <c r="R765"/>
  <c r="P765"/>
  <c r="BI759"/>
  <c r="BH759"/>
  <c r="BG759"/>
  <c r="BF759"/>
  <c r="T759"/>
  <c r="R759"/>
  <c r="P759"/>
  <c r="BI755"/>
  <c r="BH755"/>
  <c r="BG755"/>
  <c r="BF755"/>
  <c r="T755"/>
  <c r="T754"/>
  <c r="R755"/>
  <c r="R754"/>
  <c r="P755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38"/>
  <c r="BH738"/>
  <c r="BG738"/>
  <c r="BF738"/>
  <c r="T738"/>
  <c r="R738"/>
  <c r="P738"/>
  <c r="BI729"/>
  <c r="BH729"/>
  <c r="BG729"/>
  <c r="BF729"/>
  <c r="T729"/>
  <c r="R729"/>
  <c r="P729"/>
  <c r="BI726"/>
  <c r="BH726"/>
  <c r="BG726"/>
  <c r="BF726"/>
  <c r="T726"/>
  <c r="R726"/>
  <c r="P726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2"/>
  <c r="BH712"/>
  <c r="BG712"/>
  <c r="BF712"/>
  <c r="T712"/>
  <c r="R712"/>
  <c r="P712"/>
  <c r="BI709"/>
  <c r="BH709"/>
  <c r="BG709"/>
  <c r="BF709"/>
  <c r="T709"/>
  <c r="R709"/>
  <c r="P709"/>
  <c r="BI702"/>
  <c r="BH702"/>
  <c r="BG702"/>
  <c r="BF702"/>
  <c r="T702"/>
  <c r="R702"/>
  <c r="P702"/>
  <c r="BI697"/>
  <c r="BH697"/>
  <c r="BG697"/>
  <c r="BF697"/>
  <c r="T697"/>
  <c r="R697"/>
  <c r="P697"/>
  <c r="BI687"/>
  <c r="BH687"/>
  <c r="BG687"/>
  <c r="BF687"/>
  <c r="T687"/>
  <c r="R687"/>
  <c r="P687"/>
  <c r="BI678"/>
  <c r="BH678"/>
  <c r="BG678"/>
  <c r="BF678"/>
  <c r="T678"/>
  <c r="R678"/>
  <c r="P678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34"/>
  <c r="BH634"/>
  <c r="BG634"/>
  <c r="BF634"/>
  <c r="T634"/>
  <c r="R634"/>
  <c r="P634"/>
  <c r="BI622"/>
  <c r="BH622"/>
  <c r="BG622"/>
  <c r="BF622"/>
  <c r="T622"/>
  <c r="R622"/>
  <c r="P622"/>
  <c r="BI610"/>
  <c r="BH610"/>
  <c r="BG610"/>
  <c r="BF610"/>
  <c r="T610"/>
  <c r="R610"/>
  <c r="P610"/>
  <c r="BI600"/>
  <c r="BH600"/>
  <c r="BG600"/>
  <c r="BF600"/>
  <c r="T600"/>
  <c r="R600"/>
  <c r="P600"/>
  <c r="BI591"/>
  <c r="BH591"/>
  <c r="BG591"/>
  <c r="BF591"/>
  <c r="T591"/>
  <c r="R591"/>
  <c r="P591"/>
  <c r="BI561"/>
  <c r="BH561"/>
  <c r="BG561"/>
  <c r="BF561"/>
  <c r="T561"/>
  <c r="R561"/>
  <c r="P561"/>
  <c r="BI552"/>
  <c r="BH552"/>
  <c r="BG552"/>
  <c r="BF552"/>
  <c r="T552"/>
  <c r="R552"/>
  <c r="P552"/>
  <c r="BI522"/>
  <c r="BH522"/>
  <c r="BG522"/>
  <c r="BF522"/>
  <c r="T522"/>
  <c r="R522"/>
  <c r="P522"/>
  <c r="BI492"/>
  <c r="BH492"/>
  <c r="BG492"/>
  <c r="BF492"/>
  <c r="T492"/>
  <c r="R492"/>
  <c r="P492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57"/>
  <c r="BH457"/>
  <c r="BG457"/>
  <c r="BF457"/>
  <c r="T457"/>
  <c r="R457"/>
  <c r="P457"/>
  <c r="BI452"/>
  <c r="BH452"/>
  <c r="BG452"/>
  <c r="BF452"/>
  <c r="T452"/>
  <c r="R452"/>
  <c r="P452"/>
  <c r="BI439"/>
  <c r="BH439"/>
  <c r="BG439"/>
  <c r="BF439"/>
  <c r="T439"/>
  <c r="R439"/>
  <c r="P439"/>
  <c r="BI426"/>
  <c r="BH426"/>
  <c r="BG426"/>
  <c r="BF426"/>
  <c r="T426"/>
  <c r="R426"/>
  <c r="P426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83"/>
  <c r="BH383"/>
  <c r="BG383"/>
  <c r="BF383"/>
  <c r="T383"/>
  <c r="R383"/>
  <c r="P383"/>
  <c r="BI375"/>
  <c r="BH375"/>
  <c r="BG375"/>
  <c r="BF375"/>
  <c r="T375"/>
  <c r="R375"/>
  <c r="P375"/>
  <c r="BI367"/>
  <c r="BH367"/>
  <c r="BG367"/>
  <c r="BF367"/>
  <c r="T367"/>
  <c r="R367"/>
  <c r="P367"/>
  <c r="BI358"/>
  <c r="BH358"/>
  <c r="BG358"/>
  <c r="BF358"/>
  <c r="T358"/>
  <c r="R358"/>
  <c r="P358"/>
  <c r="BI349"/>
  <c r="BH349"/>
  <c r="BG349"/>
  <c r="BF349"/>
  <c r="T349"/>
  <c r="R349"/>
  <c r="P349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4"/>
  <c r="BH294"/>
  <c r="BG294"/>
  <c r="BF294"/>
  <c r="T294"/>
  <c r="R294"/>
  <c r="P294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J145"/>
  <c r="J144"/>
  <c r="F144"/>
  <c r="F142"/>
  <c r="E140"/>
  <c r="J92"/>
  <c r="J91"/>
  <c r="F91"/>
  <c r="F89"/>
  <c r="E87"/>
  <c r="J18"/>
  <c r="E18"/>
  <c r="F145"/>
  <c r="J17"/>
  <c r="J12"/>
  <c r="J142"/>
  <c r="E7"/>
  <c r="E138"/>
  <c i="2" r="J37"/>
  <c r="J36"/>
  <c i="1" r="AY95"/>
  <c i="2" r="J35"/>
  <c i="1" r="AX95"/>
  <c i="2"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5" r="BK226"/>
  <c i="4" r="J369"/>
  <c r="BK352"/>
  <c r="BK323"/>
  <c r="J304"/>
  <c r="J285"/>
  <c r="J280"/>
  <c r="BK271"/>
  <c r="J249"/>
  <c r="J243"/>
  <c r="BK241"/>
  <c r="BK229"/>
  <c r="J216"/>
  <c r="J212"/>
  <c r="J188"/>
  <c r="J171"/>
  <c r="BK168"/>
  <c r="BK163"/>
  <c r="BK150"/>
  <c r="BK145"/>
  <c i="3" r="J1405"/>
  <c r="BK1398"/>
  <c r="J1395"/>
  <c r="BK1389"/>
  <c r="J1329"/>
  <c r="J1311"/>
  <c r="BK1308"/>
  <c r="BK1303"/>
  <c r="J1299"/>
  <c r="BK1275"/>
  <c r="J1270"/>
  <c r="J1249"/>
  <c r="J1243"/>
  <c r="BK1223"/>
  <c r="J1215"/>
  <c r="BK1207"/>
  <c r="J1202"/>
  <c r="BK1200"/>
  <c r="BK1192"/>
  <c r="J1183"/>
  <c r="J1181"/>
  <c r="J1171"/>
  <c r="J1157"/>
  <c r="J1155"/>
  <c r="J1149"/>
  <c r="BK1140"/>
  <c r="BK1138"/>
  <c r="J1134"/>
  <c r="BK1132"/>
  <c r="J1132"/>
  <c r="BK1130"/>
  <c r="J1130"/>
  <c r="BK1128"/>
  <c r="BK1125"/>
  <c r="J1118"/>
  <c r="J1101"/>
  <c r="BK1098"/>
  <c r="BK1094"/>
  <c r="BK1090"/>
  <c r="BK1088"/>
  <c r="BK1085"/>
  <c r="BK1083"/>
  <c r="BK1075"/>
  <c r="BK726"/>
  <c r="J712"/>
  <c r="BK709"/>
  <c r="BK702"/>
  <c r="J697"/>
  <c r="J670"/>
  <c r="J665"/>
  <c r="BK655"/>
  <c r="BK647"/>
  <c r="BK641"/>
  <c r="BK634"/>
  <c r="J622"/>
  <c r="J610"/>
  <c r="BK600"/>
  <c r="BK591"/>
  <c r="J522"/>
  <c r="J492"/>
  <c r="BK480"/>
  <c r="J475"/>
  <c r="BK452"/>
  <c r="BK340"/>
  <c r="BK285"/>
  <c r="J283"/>
  <c r="BK281"/>
  <c r="J271"/>
  <c r="J269"/>
  <c r="J237"/>
  <c r="J208"/>
  <c r="BK202"/>
  <c r="J199"/>
  <c r="BK191"/>
  <c r="J181"/>
  <c r="BK163"/>
  <c r="J157"/>
  <c i="2" r="BK160"/>
  <c r="BK153"/>
  <c r="J150"/>
  <c r="J148"/>
  <c r="BK146"/>
  <c r="BK139"/>
  <c r="J137"/>
  <c r="J135"/>
  <c r="J132"/>
  <c i="5" r="BK228"/>
  <c r="J213"/>
  <c r="J211"/>
  <c r="J208"/>
  <c r="BK202"/>
  <c r="BK197"/>
  <c r="BK195"/>
  <c r="BK192"/>
  <c r="J190"/>
  <c r="J186"/>
  <c r="J180"/>
  <c r="J178"/>
  <c r="J175"/>
  <c r="J170"/>
  <c r="BK167"/>
  <c r="BK164"/>
  <c r="BK162"/>
  <c r="J158"/>
  <c r="BK156"/>
  <c r="BK153"/>
  <c r="J150"/>
  <c r="BK147"/>
  <c r="BK141"/>
  <c r="BK138"/>
  <c r="BK132"/>
  <c i="4" r="BK771"/>
  <c r="J750"/>
  <c r="J731"/>
  <c r="J712"/>
  <c r="BK709"/>
  <c r="BK699"/>
  <c r="J684"/>
  <c r="J681"/>
  <c r="J678"/>
  <c r="J658"/>
  <c r="BK648"/>
  <c r="BK645"/>
  <c r="BK637"/>
  <c r="J623"/>
  <c r="J615"/>
  <c r="BK610"/>
  <c r="BK605"/>
  <c r="BK602"/>
  <c r="BK600"/>
  <c r="J598"/>
  <c r="BK596"/>
  <c r="BK594"/>
  <c r="J592"/>
  <c r="J590"/>
  <c r="BK588"/>
  <c r="BK584"/>
  <c r="J578"/>
  <c r="J576"/>
  <c r="J574"/>
  <c r="BK570"/>
  <c r="BK568"/>
  <c r="BK566"/>
  <c r="J559"/>
  <c r="J556"/>
  <c r="BK553"/>
  <c r="J548"/>
  <c r="J545"/>
  <c r="BK539"/>
  <c r="BK536"/>
  <c r="BK533"/>
  <c r="BK530"/>
  <c r="BK527"/>
  <c r="BK521"/>
  <c r="J512"/>
  <c r="BK508"/>
  <c r="BK505"/>
  <c r="BK502"/>
  <c r="J497"/>
  <c r="J493"/>
  <c r="BK486"/>
  <c r="BK480"/>
  <c r="BK476"/>
  <c r="J473"/>
  <c r="J469"/>
  <c r="BK464"/>
  <c r="BK460"/>
  <c r="J457"/>
  <c r="BK455"/>
  <c r="BK447"/>
  <c r="BK443"/>
  <c r="J440"/>
  <c r="BK433"/>
  <c r="BK422"/>
  <c r="BK416"/>
  <c r="BK404"/>
  <c r="J401"/>
  <c r="BK398"/>
  <c r="BK391"/>
  <c r="J333"/>
  <c r="J323"/>
  <c r="BK304"/>
  <c r="BK280"/>
  <c r="J277"/>
  <c r="J274"/>
  <c r="J271"/>
  <c r="BK268"/>
  <c r="J263"/>
  <c r="BK249"/>
  <c r="BK247"/>
  <c r="J245"/>
  <c r="BK239"/>
  <c r="BK234"/>
  <c r="J229"/>
  <c r="BK224"/>
  <c r="J219"/>
  <c r="BK216"/>
  <c r="BK212"/>
  <c r="J199"/>
  <c r="BK196"/>
  <c r="J179"/>
  <c r="BK176"/>
  <c r="J163"/>
  <c r="J155"/>
  <c i="3" r="BK1405"/>
  <c r="J1401"/>
  <c r="J1398"/>
  <c r="J1389"/>
  <c r="BK1359"/>
  <c r="BK1356"/>
  <c r="J1346"/>
  <c r="J1320"/>
  <c r="BK1311"/>
  <c r="J1308"/>
  <c r="J1275"/>
  <c r="BK1243"/>
  <c r="J1207"/>
  <c r="BK1204"/>
  <c r="BK1198"/>
  <c r="BK1196"/>
  <c r="J1194"/>
  <c r="J1192"/>
  <c r="J1190"/>
  <c r="BK1187"/>
  <c r="BK1185"/>
  <c r="BK1183"/>
  <c r="BK1179"/>
  <c r="BK1173"/>
  <c r="J1169"/>
  <c r="J1161"/>
  <c r="J1159"/>
  <c r="J1128"/>
  <c r="BK1121"/>
  <c r="J1112"/>
  <c r="J1107"/>
  <c r="J1104"/>
  <c r="BK1101"/>
  <c r="J1096"/>
  <c r="J1094"/>
  <c r="J1090"/>
  <c r="J1081"/>
  <c r="J1070"/>
  <c r="BK1068"/>
  <c r="BK1065"/>
  <c r="J1062"/>
  <c r="BK1056"/>
  <c r="J1053"/>
  <c r="BK1044"/>
  <c r="BK1041"/>
  <c r="J1037"/>
  <c r="BK1034"/>
  <c r="J1031"/>
  <c r="BK1028"/>
  <c r="BK1024"/>
  <c r="BK1021"/>
  <c r="BK1016"/>
  <c r="BK1011"/>
  <c r="J1005"/>
  <c r="J1000"/>
  <c r="J990"/>
  <c r="J981"/>
  <c r="BK970"/>
  <c r="J960"/>
  <c r="J933"/>
  <c r="BK907"/>
  <c r="J904"/>
  <c r="BK901"/>
  <c r="BK899"/>
  <c r="J897"/>
  <c r="J894"/>
  <c r="J891"/>
  <c r="J888"/>
  <c r="J885"/>
  <c r="BK882"/>
  <c r="J878"/>
  <c r="J875"/>
  <c r="J871"/>
  <c r="J868"/>
  <c r="BK865"/>
  <c r="J862"/>
  <c r="J857"/>
  <c r="J851"/>
  <c r="BK847"/>
  <c r="J841"/>
  <c r="J837"/>
  <c r="J829"/>
  <c r="J823"/>
  <c r="J815"/>
  <c r="J804"/>
  <c r="J797"/>
  <c r="J789"/>
  <c r="BK782"/>
  <c r="J775"/>
  <c r="J769"/>
  <c r="J765"/>
  <c r="BK759"/>
  <c r="J752"/>
  <c r="J750"/>
  <c r="J748"/>
  <c r="BK746"/>
  <c r="BK743"/>
  <c r="J738"/>
  <c r="BK729"/>
  <c r="J709"/>
  <c r="BK678"/>
  <c r="BK670"/>
  <c r="BK644"/>
  <c r="J641"/>
  <c r="BK637"/>
  <c r="J634"/>
  <c r="J600"/>
  <c r="BK552"/>
  <c r="BK522"/>
  <c r="BK485"/>
  <c r="BK457"/>
  <c r="J452"/>
  <c r="J439"/>
  <c r="J426"/>
  <c r="BK413"/>
  <c r="BK405"/>
  <c r="J401"/>
  <c r="BK397"/>
  <c r="J383"/>
  <c r="BK375"/>
  <c r="J358"/>
  <c r="J349"/>
  <c r="BK337"/>
  <c r="BK334"/>
  <c r="BK331"/>
  <c r="J328"/>
  <c r="BK325"/>
  <c r="BK322"/>
  <c r="J308"/>
  <c r="BK294"/>
  <c r="J279"/>
  <c r="J273"/>
  <c r="BK269"/>
  <c r="J255"/>
  <c r="BK240"/>
  <c r="BK231"/>
  <c r="J173"/>
  <c r="BK168"/>
  <c r="J163"/>
  <c i="2" r="J162"/>
  <c r="BK157"/>
  <c r="BK150"/>
  <c r="BK148"/>
  <c r="J139"/>
  <c r="BK132"/>
  <c r="BK130"/>
  <c r="BK128"/>
  <c r="BK124"/>
  <c i="1" r="AS94"/>
  <c i="5" r="J228"/>
  <c r="J222"/>
  <c r="BK219"/>
  <c r="J217"/>
  <c r="J215"/>
  <c r="BK213"/>
  <c r="BK208"/>
  <c r="J206"/>
  <c r="J202"/>
  <c r="J200"/>
  <c r="J192"/>
  <c r="BK186"/>
  <c r="BK184"/>
  <c r="J172"/>
  <c r="BK170"/>
  <c r="J164"/>
  <c r="J162"/>
  <c r="BK158"/>
  <c r="J156"/>
  <c r="J153"/>
  <c r="J147"/>
  <c r="BK144"/>
  <c r="J138"/>
  <c r="BK127"/>
  <c i="4" r="BK681"/>
  <c r="BK678"/>
  <c r="BK668"/>
  <c r="J648"/>
  <c r="J645"/>
  <c r="BK628"/>
  <c r="BK623"/>
  <c r="J605"/>
  <c r="J602"/>
  <c r="J600"/>
  <c r="J594"/>
  <c r="BK590"/>
  <c r="BK586"/>
  <c r="BK582"/>
  <c r="BK580"/>
  <c r="BK576"/>
  <c r="J570"/>
  <c r="J568"/>
  <c r="J566"/>
  <c r="BK563"/>
  <c r="BK559"/>
  <c r="J553"/>
  <c r="BK545"/>
  <c r="J542"/>
  <c r="J539"/>
  <c r="J533"/>
  <c r="J527"/>
  <c r="BK516"/>
  <c r="BK512"/>
  <c r="J502"/>
  <c r="BK493"/>
  <c r="J486"/>
  <c r="J480"/>
  <c r="J476"/>
  <c r="BK473"/>
  <c r="BK469"/>
  <c r="J460"/>
  <c r="J455"/>
  <c r="BK450"/>
  <c r="J443"/>
  <c r="J437"/>
  <c r="J433"/>
  <c r="J430"/>
  <c r="J411"/>
  <c r="J404"/>
  <c r="BK394"/>
  <c r="J391"/>
  <c r="J380"/>
  <c r="BK360"/>
  <c r="BK274"/>
  <c r="BK258"/>
  <c r="BK252"/>
  <c r="J247"/>
  <c r="J241"/>
  <c r="J239"/>
  <c r="J234"/>
  <c r="J224"/>
  <c r="BK219"/>
  <c r="J183"/>
  <c r="BK171"/>
  <c r="BK155"/>
  <c r="J145"/>
  <c i="3" r="BK1401"/>
  <c r="J1359"/>
  <c r="J1356"/>
  <c r="BK1346"/>
  <c r="J1337"/>
  <c r="J1334"/>
  <c r="J1303"/>
  <c r="J1301"/>
  <c r="J1257"/>
  <c r="BK1202"/>
  <c r="J1200"/>
  <c r="J1198"/>
  <c r="J1185"/>
  <c r="J1179"/>
  <c r="J1177"/>
  <c r="BK1175"/>
  <c r="J1173"/>
  <c r="BK1171"/>
  <c r="BK1169"/>
  <c r="BK1167"/>
  <c r="J1165"/>
  <c r="J1163"/>
  <c r="BK1155"/>
  <c r="J1153"/>
  <c r="J1151"/>
  <c r="BK1149"/>
  <c r="BK1142"/>
  <c r="J1140"/>
  <c r="J1138"/>
  <c r="J1136"/>
  <c r="BK1134"/>
  <c r="J1125"/>
  <c r="J1121"/>
  <c r="BK1112"/>
  <c r="BK1107"/>
  <c r="BK1104"/>
  <c r="J1083"/>
  <c r="BK1081"/>
  <c r="J1077"/>
  <c r="J1065"/>
  <c r="J1056"/>
  <c r="J729"/>
  <c r="J726"/>
  <c r="BK722"/>
  <c r="BK719"/>
  <c r="J716"/>
  <c r="BK712"/>
  <c r="J702"/>
  <c r="J687"/>
  <c r="J660"/>
  <c r="J655"/>
  <c r="J647"/>
  <c r="J591"/>
  <c r="J561"/>
  <c r="J552"/>
  <c r="BK492"/>
  <c r="J470"/>
  <c r="J413"/>
  <c r="BK408"/>
  <c r="BK401"/>
  <c r="J397"/>
  <c r="J367"/>
  <c r="J334"/>
  <c r="J325"/>
  <c r="J322"/>
  <c r="BK319"/>
  <c r="BK314"/>
  <c r="BK308"/>
  <c r="BK302"/>
  <c r="J294"/>
  <c r="J285"/>
  <c r="BK283"/>
  <c r="BK277"/>
  <c r="J275"/>
  <c r="BK261"/>
  <c r="BK249"/>
  <c r="BK218"/>
  <c r="J213"/>
  <c r="BK196"/>
  <c r="J191"/>
  <c r="BK188"/>
  <c r="J168"/>
  <c r="BK157"/>
  <c r="J151"/>
  <c i="2" r="J130"/>
  <c r="J128"/>
  <c r="J124"/>
  <c i="5" r="J226"/>
  <c r="BK222"/>
  <c r="J219"/>
  <c r="BK217"/>
  <c r="BK215"/>
  <c r="BK211"/>
  <c r="BK206"/>
  <c r="BK200"/>
  <c r="J197"/>
  <c r="J195"/>
  <c r="BK190"/>
  <c r="J184"/>
  <c r="BK180"/>
  <c r="BK178"/>
  <c r="BK175"/>
  <c r="BK172"/>
  <c r="J167"/>
  <c r="BK150"/>
  <c r="J144"/>
  <c r="J141"/>
  <c r="J132"/>
  <c r="J127"/>
  <c i="4" r="J771"/>
  <c r="BK750"/>
  <c r="BK731"/>
  <c r="BK712"/>
  <c r="J709"/>
  <c r="J699"/>
  <c r="BK684"/>
  <c r="J668"/>
  <c r="BK658"/>
  <c r="J637"/>
  <c r="J628"/>
  <c r="BK615"/>
  <c r="J610"/>
  <c r="BK598"/>
  <c r="J596"/>
  <c r="BK592"/>
  <c r="J588"/>
  <c r="J586"/>
  <c r="J584"/>
  <c r="J582"/>
  <c r="J580"/>
  <c r="BK578"/>
  <c r="BK574"/>
  <c r="J563"/>
  <c r="BK556"/>
  <c r="BK548"/>
  <c r="BK542"/>
  <c r="J536"/>
  <c r="J530"/>
  <c r="J521"/>
  <c r="J516"/>
  <c r="J508"/>
  <c r="J505"/>
  <c r="BK497"/>
  <c r="J464"/>
  <c r="BK457"/>
  <c r="J450"/>
  <c r="J447"/>
  <c r="BK440"/>
  <c r="BK437"/>
  <c r="BK430"/>
  <c r="J422"/>
  <c r="J416"/>
  <c r="BK411"/>
  <c r="BK401"/>
  <c r="J398"/>
  <c r="J394"/>
  <c r="BK380"/>
  <c r="BK369"/>
  <c r="J360"/>
  <c r="J352"/>
  <c r="BK333"/>
  <c r="BK285"/>
  <c r="BK277"/>
  <c r="J268"/>
  <c r="BK263"/>
  <c r="J258"/>
  <c r="J252"/>
  <c r="BK245"/>
  <c r="BK243"/>
  <c r="BK199"/>
  <c r="J196"/>
  <c r="BK188"/>
  <c r="BK183"/>
  <c r="BK179"/>
  <c r="J176"/>
  <c r="J168"/>
  <c r="J150"/>
  <c i="3" r="BK1502"/>
  <c r="J1502"/>
  <c r="BK1499"/>
  <c r="J1499"/>
  <c r="BK1497"/>
  <c r="J1497"/>
  <c r="BK1465"/>
  <c r="J1465"/>
  <c r="BK1435"/>
  <c r="J1435"/>
  <c r="BK1395"/>
  <c r="BK1337"/>
  <c r="BK1334"/>
  <c r="BK1329"/>
  <c r="BK1320"/>
  <c r="BK1301"/>
  <c r="BK1299"/>
  <c r="BK1270"/>
  <c r="BK1257"/>
  <c r="BK1249"/>
  <c r="J1223"/>
  <c r="BK1215"/>
  <c r="J1204"/>
  <c r="J1196"/>
  <c r="BK1194"/>
  <c r="BK1190"/>
  <c r="J1187"/>
  <c r="BK1181"/>
  <c r="BK1177"/>
  <c r="J1175"/>
  <c r="J1167"/>
  <c r="BK1165"/>
  <c r="BK1163"/>
  <c r="BK1161"/>
  <c r="BK1159"/>
  <c r="BK1157"/>
  <c r="BK1153"/>
  <c r="BK1151"/>
  <c r="J1142"/>
  <c r="BK1136"/>
  <c r="BK1118"/>
  <c r="J1098"/>
  <c r="BK1096"/>
  <c r="J1088"/>
  <c r="J1085"/>
  <c r="BK1077"/>
  <c r="J1075"/>
  <c r="BK1070"/>
  <c r="J1068"/>
  <c r="BK1062"/>
  <c r="BK1053"/>
  <c r="J1044"/>
  <c r="J1041"/>
  <c r="BK1037"/>
  <c r="J1034"/>
  <c r="BK1031"/>
  <c r="J1028"/>
  <c r="J1024"/>
  <c r="J1021"/>
  <c r="J1016"/>
  <c r="J1011"/>
  <c r="BK1005"/>
  <c r="BK1000"/>
  <c r="BK990"/>
  <c r="BK981"/>
  <c r="J970"/>
  <c r="BK960"/>
  <c r="BK933"/>
  <c r="J907"/>
  <c r="BK904"/>
  <c r="J901"/>
  <c r="J899"/>
  <c r="BK897"/>
  <c r="BK894"/>
  <c r="BK891"/>
  <c r="BK888"/>
  <c r="BK885"/>
  <c r="J882"/>
  <c r="BK878"/>
  <c r="BK875"/>
  <c r="BK871"/>
  <c r="BK868"/>
  <c r="J865"/>
  <c r="BK862"/>
  <c r="BK857"/>
  <c r="BK851"/>
  <c r="J847"/>
  <c r="BK841"/>
  <c r="BK837"/>
  <c r="BK829"/>
  <c r="BK826"/>
  <c r="J826"/>
  <c r="BK823"/>
  <c r="BK818"/>
  <c r="J818"/>
  <c r="BK815"/>
  <c r="BK812"/>
  <c r="J812"/>
  <c r="BK804"/>
  <c r="BK797"/>
  <c r="BK789"/>
  <c r="J782"/>
  <c r="BK775"/>
  <c r="BK769"/>
  <c r="BK765"/>
  <c r="J759"/>
  <c r="BK755"/>
  <c r="J755"/>
  <c r="BK752"/>
  <c r="BK750"/>
  <c r="BK748"/>
  <c r="J746"/>
  <c r="J743"/>
  <c r="BK738"/>
  <c r="J722"/>
  <c r="J719"/>
  <c r="BK716"/>
  <c r="BK697"/>
  <c r="BK687"/>
  <c r="J678"/>
  <c r="BK665"/>
  <c r="BK660"/>
  <c r="J644"/>
  <c r="J637"/>
  <c r="BK622"/>
  <c r="BK610"/>
  <c r="BK561"/>
  <c r="J485"/>
  <c r="J480"/>
  <c r="BK475"/>
  <c r="BK470"/>
  <c r="J457"/>
  <c r="BK439"/>
  <c r="BK426"/>
  <c r="J408"/>
  <c r="J405"/>
  <c r="BK383"/>
  <c r="J375"/>
  <c r="BK367"/>
  <c r="BK358"/>
  <c r="BK349"/>
  <c r="J340"/>
  <c r="J337"/>
  <c r="J331"/>
  <c r="BK328"/>
  <c r="J319"/>
  <c r="J314"/>
  <c r="J302"/>
  <c r="J281"/>
  <c r="BK279"/>
  <c r="J277"/>
  <c r="BK275"/>
  <c r="BK273"/>
  <c r="BK271"/>
  <c r="J261"/>
  <c r="BK255"/>
  <c r="J249"/>
  <c r="J240"/>
  <c r="BK237"/>
  <c r="J231"/>
  <c r="J218"/>
  <c r="BK213"/>
  <c r="BK208"/>
  <c r="J202"/>
  <c r="BK199"/>
  <c r="J196"/>
  <c r="J188"/>
  <c r="BK181"/>
  <c r="BK173"/>
  <c r="BK151"/>
  <c i="2" r="BK162"/>
  <c r="J160"/>
  <c r="J157"/>
  <c r="J153"/>
  <c r="J146"/>
  <c r="BK137"/>
  <c r="BK135"/>
  <c l="1" r="P127"/>
  <c r="P122"/>
  <c r="P121"/>
  <c i="1" r="AU95"/>
  <c i="2" r="P156"/>
  <c r="P155"/>
  <c i="3" r="P150"/>
  <c r="P187"/>
  <c r="BK236"/>
  <c r="J236"/>
  <c r="J100"/>
  <c r="R301"/>
  <c r="P491"/>
  <c r="R609"/>
  <c r="P654"/>
  <c r="R708"/>
  <c r="P758"/>
  <c r="BK828"/>
  <c r="J828"/>
  <c r="J110"/>
  <c r="R828"/>
  <c r="BK896"/>
  <c r="J896"/>
  <c r="J115"/>
  <c r="P896"/>
  <c r="BK903"/>
  <c r="J903"/>
  <c r="J116"/>
  <c r="BK1033"/>
  <c r="J1033"/>
  <c r="J117"/>
  <c r="BK1067"/>
  <c r="J1067"/>
  <c r="J118"/>
  <c r="BK1106"/>
  <c r="J1106"/>
  <c r="J119"/>
  <c r="R1127"/>
  <c r="P1189"/>
  <c r="R1206"/>
  <c r="T1310"/>
  <c r="R1404"/>
  <c r="T1496"/>
  <c r="T1495"/>
  <c i="4" r="P144"/>
  <c r="T144"/>
  <c r="T167"/>
  <c r="R215"/>
  <c r="P257"/>
  <c r="T257"/>
  <c r="R284"/>
  <c r="R283"/>
  <c r="R368"/>
  <c r="P429"/>
  <c r="P463"/>
  <c r="BK504"/>
  <c r="J504"/>
  <c r="J110"/>
  <c r="T504"/>
  <c r="BK541"/>
  <c r="J541"/>
  <c r="J115"/>
  <c r="T541"/>
  <c r="P558"/>
  <c r="T558"/>
  <c r="T565"/>
  <c r="R604"/>
  <c r="P647"/>
  <c r="BK711"/>
  <c r="J711"/>
  <c r="J120"/>
  <c r="R711"/>
  <c i="5" r="P194"/>
  <c r="BK225"/>
  <c r="BK224"/>
  <c r="J224"/>
  <c r="J103"/>
  <c i="2" r="BK127"/>
  <c r="J127"/>
  <c r="J99"/>
  <c r="BK156"/>
  <c r="J156"/>
  <c r="J101"/>
  <c r="R156"/>
  <c r="R155"/>
  <c i="3" r="R150"/>
  <c r="R187"/>
  <c r="P236"/>
  <c r="P301"/>
  <c r="R491"/>
  <c r="P609"/>
  <c r="R654"/>
  <c r="P708"/>
  <c r="BK758"/>
  <c r="J758"/>
  <c r="J109"/>
  <c r="T758"/>
  <c r="T828"/>
  <c r="T896"/>
  <c r="R903"/>
  <c r="R1033"/>
  <c r="R1067"/>
  <c r="P1106"/>
  <c r="P1127"/>
  <c r="T1189"/>
  <c r="P1206"/>
  <c r="P1310"/>
  <c r="P1397"/>
  <c r="T1404"/>
  <c r="R1496"/>
  <c r="R1495"/>
  <c i="4" r="R144"/>
  <c r="P167"/>
  <c r="BK215"/>
  <c r="J215"/>
  <c r="J100"/>
  <c r="T215"/>
  <c r="BK284"/>
  <c r="T284"/>
  <c r="P368"/>
  <c r="T429"/>
  <c r="BK463"/>
  <c r="J463"/>
  <c r="J109"/>
  <c r="T463"/>
  <c r="P504"/>
  <c r="P541"/>
  <c r="BK558"/>
  <c r="J558"/>
  <c r="J116"/>
  <c r="R558"/>
  <c r="P565"/>
  <c r="BK604"/>
  <c r="J604"/>
  <c r="J118"/>
  <c r="BK647"/>
  <c r="J647"/>
  <c r="J119"/>
  <c r="T647"/>
  <c r="T711"/>
  <c i="5" r="R126"/>
  <c r="R161"/>
  <c r="P189"/>
  <c r="T189"/>
  <c r="BK194"/>
  <c r="J194"/>
  <c r="J101"/>
  <c r="P225"/>
  <c r="P224"/>
  <c i="2" r="T127"/>
  <c r="T122"/>
  <c r="T121"/>
  <c r="T156"/>
  <c r="T155"/>
  <c i="3" r="BK150"/>
  <c r="J150"/>
  <c r="J98"/>
  <c r="BK187"/>
  <c r="J187"/>
  <c r="J99"/>
  <c r="R236"/>
  <c r="BK301"/>
  <c r="J301"/>
  <c r="J101"/>
  <c r="BK491"/>
  <c r="J491"/>
  <c r="J103"/>
  <c r="BK609"/>
  <c r="J609"/>
  <c r="J104"/>
  <c r="BK654"/>
  <c r="J654"/>
  <c r="J105"/>
  <c r="BK708"/>
  <c r="J708"/>
  <c r="J106"/>
  <c r="P903"/>
  <c r="T1033"/>
  <c r="P1067"/>
  <c r="R1106"/>
  <c r="BK1127"/>
  <c r="J1127"/>
  <c r="J120"/>
  <c r="BK1189"/>
  <c r="J1189"/>
  <c r="J121"/>
  <c r="T1206"/>
  <c r="R1310"/>
  <c r="R1397"/>
  <c r="P1404"/>
  <c r="P1496"/>
  <c r="P1495"/>
  <c i="4" r="BK144"/>
  <c r="J144"/>
  <c r="J98"/>
  <c r="BK167"/>
  <c r="J167"/>
  <c r="J99"/>
  <c r="R167"/>
  <c r="P215"/>
  <c r="BK257"/>
  <c r="J257"/>
  <c r="J101"/>
  <c r="R257"/>
  <c r="P284"/>
  <c r="P283"/>
  <c r="BK368"/>
  <c r="J368"/>
  <c r="J104"/>
  <c r="T368"/>
  <c r="BK429"/>
  <c r="J429"/>
  <c r="J106"/>
  <c r="R429"/>
  <c r="R463"/>
  <c r="R504"/>
  <c r="R541"/>
  <c r="BK565"/>
  <c r="J565"/>
  <c r="J117"/>
  <c r="R565"/>
  <c r="P604"/>
  <c r="T604"/>
  <c r="R647"/>
  <c r="P711"/>
  <c i="5" r="BK161"/>
  <c r="J161"/>
  <c r="J99"/>
  <c r="P161"/>
  <c r="BK189"/>
  <c r="J189"/>
  <c r="J100"/>
  <c r="T194"/>
  <c r="R225"/>
  <c r="R224"/>
  <c i="2" r="R127"/>
  <c r="R122"/>
  <c r="R121"/>
  <c i="3" r="T150"/>
  <c r="T187"/>
  <c r="T236"/>
  <c r="T301"/>
  <c r="T491"/>
  <c r="T609"/>
  <c r="T654"/>
  <c r="T708"/>
  <c r="R758"/>
  <c r="P828"/>
  <c r="R896"/>
  <c r="T903"/>
  <c r="P1033"/>
  <c r="T1067"/>
  <c r="T1106"/>
  <c r="T1127"/>
  <c r="R1189"/>
  <c r="BK1206"/>
  <c r="J1206"/>
  <c r="J122"/>
  <c r="BK1310"/>
  <c r="J1310"/>
  <c r="J123"/>
  <c r="BK1397"/>
  <c r="J1397"/>
  <c r="J124"/>
  <c r="T1397"/>
  <c r="BK1404"/>
  <c r="J1404"/>
  <c r="J125"/>
  <c r="BK1496"/>
  <c r="J1496"/>
  <c r="J127"/>
  <c i="5" r="BK126"/>
  <c r="J126"/>
  <c r="J98"/>
  <c r="P126"/>
  <c r="P125"/>
  <c r="P124"/>
  <c i="1" r="AU98"/>
  <c i="5" r="T126"/>
  <c r="T161"/>
  <c r="R189"/>
  <c r="R194"/>
  <c r="T225"/>
  <c r="T224"/>
  <c i="2" r="E85"/>
  <c r="F118"/>
  <c r="BE130"/>
  <c r="BE148"/>
  <c r="BE150"/>
  <c i="3" r="F92"/>
  <c r="BE157"/>
  <c r="BE163"/>
  <c r="BE191"/>
  <c r="BE249"/>
  <c r="BE261"/>
  <c r="BE281"/>
  <c r="BE285"/>
  <c r="BE322"/>
  <c r="BE492"/>
  <c r="BE522"/>
  <c r="BE591"/>
  <c r="BE641"/>
  <c r="BE644"/>
  <c r="BE702"/>
  <c r="BE709"/>
  <c r="BE726"/>
  <c r="BE729"/>
  <c r="BE746"/>
  <c r="BE750"/>
  <c r="BE752"/>
  <c r="BE755"/>
  <c r="BE765"/>
  <c r="BE782"/>
  <c r="BE789"/>
  <c r="BE804"/>
  <c r="BE815"/>
  <c r="BE823"/>
  <c r="BE829"/>
  <c r="BE837"/>
  <c r="BE841"/>
  <c r="BE851"/>
  <c r="BE862"/>
  <c r="BE865"/>
  <c r="BE868"/>
  <c r="BE882"/>
  <c r="BE885"/>
  <c r="BE891"/>
  <c r="BE899"/>
  <c r="BE901"/>
  <c r="BE904"/>
  <c r="BE907"/>
  <c r="BE933"/>
  <c r="BE970"/>
  <c r="BE1005"/>
  <c r="BE1011"/>
  <c r="BE1016"/>
  <c r="BE1021"/>
  <c r="BE1028"/>
  <c r="BE1044"/>
  <c r="BE1090"/>
  <c r="BE1098"/>
  <c r="BE1104"/>
  <c r="BE1121"/>
  <c r="BE1132"/>
  <c r="BE1134"/>
  <c r="BE1149"/>
  <c r="BE1151"/>
  <c r="BE1155"/>
  <c r="BE1167"/>
  <c r="BE1171"/>
  <c r="BE1183"/>
  <c r="BE1192"/>
  <c r="BE1202"/>
  <c r="BE1337"/>
  <c r="BE1346"/>
  <c r="BE1359"/>
  <c r="BE1398"/>
  <c r="BE1435"/>
  <c r="BE1465"/>
  <c r="BE1497"/>
  <c r="BE1499"/>
  <c r="BE1502"/>
  <c r="BK890"/>
  <c r="J890"/>
  <c r="J113"/>
  <c i="4" r="J136"/>
  <c r="BE145"/>
  <c r="BE150"/>
  <c r="BE155"/>
  <c r="BE219"/>
  <c r="BE224"/>
  <c r="BE229"/>
  <c r="BE234"/>
  <c r="BE239"/>
  <c r="BE247"/>
  <c r="BE271"/>
  <c r="BE280"/>
  <c r="BE304"/>
  <c r="BE391"/>
  <c r="BE398"/>
  <c r="BE430"/>
  <c r="BE455"/>
  <c r="BE457"/>
  <c r="BE460"/>
  <c r="BE493"/>
  <c r="BE502"/>
  <c r="BE512"/>
  <c r="BE527"/>
  <c r="BE530"/>
  <c r="BE539"/>
  <c r="BE545"/>
  <c r="BE548"/>
  <c r="BE553"/>
  <c r="BE559"/>
  <c r="BE563"/>
  <c r="BE570"/>
  <c r="BE602"/>
  <c r="BE628"/>
  <c r="BE709"/>
  <c r="BE712"/>
  <c r="BE731"/>
  <c r="BK459"/>
  <c r="J459"/>
  <c r="J107"/>
  <c r="BK538"/>
  <c r="J538"/>
  <c r="J114"/>
  <c i="5" r="J89"/>
  <c r="E114"/>
  <c r="F121"/>
  <c r="BE170"/>
  <c r="BE175"/>
  <c r="BE186"/>
  <c r="BE202"/>
  <c r="BE208"/>
  <c r="BE215"/>
  <c r="BE219"/>
  <c i="2" r="BE132"/>
  <c r="BK123"/>
  <c r="BK122"/>
  <c i="3" r="E85"/>
  <c r="BE173"/>
  <c r="BE199"/>
  <c r="BE231"/>
  <c r="BE237"/>
  <c r="BE269"/>
  <c r="BE271"/>
  <c r="BE328"/>
  <c r="BE337"/>
  <c r="BE340"/>
  <c r="BE375"/>
  <c r="BE439"/>
  <c r="BE452"/>
  <c r="BE480"/>
  <c r="BE600"/>
  <c r="BE622"/>
  <c r="BE665"/>
  <c r="BE670"/>
  <c r="BE1031"/>
  <c r="BE1034"/>
  <c r="BE1037"/>
  <c r="BE1053"/>
  <c r="BE1062"/>
  <c r="BE1068"/>
  <c r="BE1085"/>
  <c r="BE1088"/>
  <c r="BE1094"/>
  <c r="BE1096"/>
  <c r="BE1138"/>
  <c r="BE1140"/>
  <c r="BE1153"/>
  <c r="BE1161"/>
  <c r="BE1190"/>
  <c r="BE1204"/>
  <c r="BE1207"/>
  <c r="BE1223"/>
  <c r="BE1249"/>
  <c r="BE1270"/>
  <c r="BE1275"/>
  <c r="BE1308"/>
  <c r="BE1311"/>
  <c r="BE1320"/>
  <c r="BE1389"/>
  <c r="BE1405"/>
  <c r="BK887"/>
  <c r="J887"/>
  <c r="J112"/>
  <c r="BK893"/>
  <c r="J893"/>
  <c r="J114"/>
  <c i="4" r="E85"/>
  <c r="F139"/>
  <c r="BE163"/>
  <c r="BE171"/>
  <c r="BE188"/>
  <c r="BE199"/>
  <c r="BE212"/>
  <c r="BE263"/>
  <c r="BE268"/>
  <c r="BE277"/>
  <c r="BE285"/>
  <c r="BE323"/>
  <c r="BE333"/>
  <c r="BE404"/>
  <c r="BE422"/>
  <c r="BE447"/>
  <c r="BE464"/>
  <c r="BE480"/>
  <c r="BE486"/>
  <c r="BE508"/>
  <c r="BE533"/>
  <c r="BE536"/>
  <c r="BE556"/>
  <c r="BE576"/>
  <c r="BE578"/>
  <c r="BE584"/>
  <c r="BE588"/>
  <c r="BE596"/>
  <c r="BE598"/>
  <c r="BE615"/>
  <c r="BE645"/>
  <c r="BE658"/>
  <c r="BE668"/>
  <c r="BE684"/>
  <c r="BE699"/>
  <c r="BK410"/>
  <c r="J410"/>
  <c r="J105"/>
  <c r="BK529"/>
  <c r="J529"/>
  <c r="J111"/>
  <c r="BK535"/>
  <c r="J535"/>
  <c r="J113"/>
  <c i="5" r="BE141"/>
  <c r="BE158"/>
  <c r="BE167"/>
  <c r="BE180"/>
  <c r="BE195"/>
  <c r="BE197"/>
  <c r="BE213"/>
  <c r="BE217"/>
  <c r="BE222"/>
  <c i="2" r="BE137"/>
  <c r="BE146"/>
  <c r="BE153"/>
  <c r="BE160"/>
  <c i="3" r="J89"/>
  <c r="BE151"/>
  <c r="BE181"/>
  <c r="BE188"/>
  <c r="BE196"/>
  <c r="BE202"/>
  <c r="BE208"/>
  <c r="BE275"/>
  <c r="BE283"/>
  <c r="BE314"/>
  <c r="BE358"/>
  <c r="BE408"/>
  <c r="BE413"/>
  <c r="BE470"/>
  <c r="BE475"/>
  <c r="BE561"/>
  <c r="BE610"/>
  <c r="BE634"/>
  <c r="BE637"/>
  <c r="BE647"/>
  <c r="BE655"/>
  <c r="BE660"/>
  <c r="BE687"/>
  <c r="BE697"/>
  <c r="BE712"/>
  <c r="BE722"/>
  <c r="BE738"/>
  <c r="BE743"/>
  <c r="BE748"/>
  <c r="BE759"/>
  <c r="BE769"/>
  <c r="BE775"/>
  <c r="BE797"/>
  <c r="BE812"/>
  <c r="BE818"/>
  <c r="BE826"/>
  <c r="BE847"/>
  <c r="BE857"/>
  <c r="BE871"/>
  <c r="BE875"/>
  <c r="BE878"/>
  <c r="BE888"/>
  <c r="BE894"/>
  <c r="BE897"/>
  <c r="BE960"/>
  <c r="BE981"/>
  <c r="BE990"/>
  <c r="BE1000"/>
  <c r="BE1024"/>
  <c r="BE1041"/>
  <c r="BE1056"/>
  <c r="BE1065"/>
  <c r="BE1070"/>
  <c r="BE1075"/>
  <c r="BE1077"/>
  <c r="BE1083"/>
  <c r="BE1125"/>
  <c r="BE1157"/>
  <c r="BE1163"/>
  <c r="BE1179"/>
  <c r="BE1181"/>
  <c r="BE1185"/>
  <c r="BE1200"/>
  <c r="BE1257"/>
  <c r="BE1299"/>
  <c r="BE1301"/>
  <c r="BE1303"/>
  <c r="BE1329"/>
  <c r="BE1334"/>
  <c r="BE1395"/>
  <c r="BK754"/>
  <c r="J754"/>
  <c r="J107"/>
  <c i="4" r="BE168"/>
  <c r="BE183"/>
  <c r="BE241"/>
  <c r="BE252"/>
  <c r="BE352"/>
  <c r="BE360"/>
  <c r="BE369"/>
  <c r="BE380"/>
  <c r="BE394"/>
  <c r="BE401"/>
  <c r="BE411"/>
  <c r="BE416"/>
  <c r="BE433"/>
  <c r="BE437"/>
  <c r="BE440"/>
  <c r="BE443"/>
  <c r="BE450"/>
  <c r="BE469"/>
  <c r="BE473"/>
  <c r="BE476"/>
  <c r="BE497"/>
  <c r="BE505"/>
  <c r="BE516"/>
  <c r="BE521"/>
  <c r="BE542"/>
  <c r="BE566"/>
  <c r="BE568"/>
  <c r="BE574"/>
  <c r="BE580"/>
  <c r="BE582"/>
  <c r="BE586"/>
  <c r="BE590"/>
  <c r="BE592"/>
  <c r="BE594"/>
  <c r="BE600"/>
  <c r="BE605"/>
  <c r="BE610"/>
  <c r="BE623"/>
  <c r="BE637"/>
  <c r="BE648"/>
  <c r="BE678"/>
  <c r="BE681"/>
  <c r="BE750"/>
  <c r="BE771"/>
  <c r="BK532"/>
  <c r="J532"/>
  <c r="J112"/>
  <c r="BK770"/>
  <c r="J770"/>
  <c r="J122"/>
  <c i="5" r="BE127"/>
  <c r="BE132"/>
  <c r="BE138"/>
  <c r="BE144"/>
  <c r="BE147"/>
  <c r="BE150"/>
  <c r="BE153"/>
  <c r="BE156"/>
  <c r="BE162"/>
  <c r="BE164"/>
  <c r="BE172"/>
  <c r="BE178"/>
  <c r="BE184"/>
  <c r="BE190"/>
  <c r="BE192"/>
  <c r="BE200"/>
  <c r="BE206"/>
  <c r="BE211"/>
  <c i="2" r="J89"/>
  <c r="BE124"/>
  <c r="BE128"/>
  <c r="BE135"/>
  <c r="BE139"/>
  <c r="BE157"/>
  <c r="BE162"/>
  <c i="3" r="BE168"/>
  <c r="BE213"/>
  <c r="BE218"/>
  <c r="BE240"/>
  <c r="BE255"/>
  <c r="BE273"/>
  <c r="BE277"/>
  <c r="BE279"/>
  <c r="BE294"/>
  <c r="BE302"/>
  <c r="BE308"/>
  <c r="BE319"/>
  <c r="BE325"/>
  <c r="BE331"/>
  <c r="BE334"/>
  <c r="BE349"/>
  <c r="BE367"/>
  <c r="BE383"/>
  <c r="BE397"/>
  <c r="BE401"/>
  <c r="BE405"/>
  <c r="BE426"/>
  <c r="BE457"/>
  <c r="BE485"/>
  <c r="BE552"/>
  <c r="BE678"/>
  <c r="BE716"/>
  <c r="BE719"/>
  <c r="BE1081"/>
  <c r="BE1101"/>
  <c r="BE1107"/>
  <c r="BE1112"/>
  <c r="BE1118"/>
  <c r="BE1128"/>
  <c r="BE1130"/>
  <c r="BE1136"/>
  <c r="BE1142"/>
  <c r="BE1159"/>
  <c r="BE1165"/>
  <c r="BE1169"/>
  <c r="BE1173"/>
  <c r="BE1175"/>
  <c r="BE1177"/>
  <c r="BE1187"/>
  <c r="BE1194"/>
  <c r="BE1196"/>
  <c r="BE1198"/>
  <c r="BE1215"/>
  <c r="BE1243"/>
  <c r="BE1356"/>
  <c r="BE1401"/>
  <c r="BK884"/>
  <c r="J884"/>
  <c r="J111"/>
  <c r="BK1501"/>
  <c r="J1501"/>
  <c r="J128"/>
  <c i="4" r="BE176"/>
  <c r="BE179"/>
  <c r="BE196"/>
  <c r="BE216"/>
  <c r="BE243"/>
  <c r="BE245"/>
  <c r="BE249"/>
  <c r="BE258"/>
  <c r="BE274"/>
  <c i="5" r="BE226"/>
  <c r="BE228"/>
  <c r="BK221"/>
  <c r="J221"/>
  <c r="J102"/>
  <c i="2" r="F35"/>
  <c i="1" r="BB95"/>
  <c i="5" r="F36"/>
  <c i="1" r="BC98"/>
  <c i="4" r="F34"/>
  <c i="1" r="BA97"/>
  <c i="3" r="F36"/>
  <c i="1" r="BC96"/>
  <c i="3" r="J34"/>
  <c i="1" r="AW96"/>
  <c i="5" r="J34"/>
  <c i="1" r="AW98"/>
  <c i="3" r="F37"/>
  <c i="1" r="BD96"/>
  <c i="3" r="F35"/>
  <c i="1" r="BB96"/>
  <c i="5" r="F34"/>
  <c i="1" r="BA98"/>
  <c i="2" r="F36"/>
  <c i="1" r="BC95"/>
  <c i="4" r="F35"/>
  <c i="1" r="BB97"/>
  <c i="2" r="J34"/>
  <c i="1" r="AW95"/>
  <c i="4" r="F36"/>
  <c i="1" r="BC97"/>
  <c i="5" r="F37"/>
  <c i="1" r="BD98"/>
  <c i="2" r="F37"/>
  <c i="1" r="BD95"/>
  <c i="3" r="F34"/>
  <c i="1" r="BA96"/>
  <c i="4" r="F37"/>
  <c i="1" r="BD97"/>
  <c i="5" r="F35"/>
  <c i="1" r="BB98"/>
  <c i="4" r="J34"/>
  <c i="1" r="AW97"/>
  <c i="2" r="F34"/>
  <c i="1" r="BA95"/>
  <c i="3" l="1" r="R757"/>
  <c i="4" r="R462"/>
  <c r="T283"/>
  <c r="BK283"/>
  <c r="J283"/>
  <c r="J102"/>
  <c r="R143"/>
  <c r="R142"/>
  <c i="3" r="T490"/>
  <c r="T149"/>
  <c r="T148"/>
  <c i="4" r="T462"/>
  <c r="P462"/>
  <c r="T143"/>
  <c r="T142"/>
  <c r="P143"/>
  <c r="P142"/>
  <c i="1" r="AU97"/>
  <c i="3" r="P757"/>
  <c i="5" r="T125"/>
  <c r="T124"/>
  <c r="R125"/>
  <c r="R124"/>
  <c i="3" r="T757"/>
  <c r="R490"/>
  <c r="R149"/>
  <c r="R148"/>
  <c r="P490"/>
  <c r="P149"/>
  <c r="P148"/>
  <c i="1" r="AU96"/>
  <c i="2" r="J122"/>
  <c r="J97"/>
  <c i="3" r="BK757"/>
  <c r="J757"/>
  <c r="J108"/>
  <c i="4" r="J284"/>
  <c r="J103"/>
  <c r="BK769"/>
  <c r="J769"/>
  <c r="J121"/>
  <c i="5" r="J225"/>
  <c r="J104"/>
  <c i="2" r="J123"/>
  <c r="J98"/>
  <c i="4" r="BK143"/>
  <c i="3" r="BK490"/>
  <c r="J490"/>
  <c r="J102"/>
  <c r="BK1495"/>
  <c r="J1495"/>
  <c r="J126"/>
  <c i="4" r="BK462"/>
  <c r="J462"/>
  <c r="J108"/>
  <c i="2" r="BK155"/>
  <c r="J155"/>
  <c r="J100"/>
  <c i="5" r="BK125"/>
  <c r="J125"/>
  <c r="J97"/>
  <c i="4" r="J33"/>
  <c i="1" r="AV97"/>
  <c r="AT97"/>
  <c i="5" r="F33"/>
  <c i="1" r="AZ98"/>
  <c i="2" r="F33"/>
  <c i="1" r="AZ95"/>
  <c r="BD94"/>
  <c r="W33"/>
  <c i="2" r="J33"/>
  <c i="1" r="AV95"/>
  <c r="AT95"/>
  <c i="3" r="J33"/>
  <c i="1" r="AV96"/>
  <c r="AT96"/>
  <c i="5" r="J33"/>
  <c i="1" r="AV98"/>
  <c r="AT98"/>
  <c i="4" r="F33"/>
  <c i="1" r="AZ97"/>
  <c r="BA94"/>
  <c r="AW94"/>
  <c r="AK30"/>
  <c r="BC94"/>
  <c r="AY94"/>
  <c r="BB94"/>
  <c r="AX94"/>
  <c i="3" r="F33"/>
  <c i="1" r="AZ96"/>
  <c i="4" l="1" r="BK142"/>
  <c r="J142"/>
  <c r="J96"/>
  <c i="3" r="BK149"/>
  <c r="J149"/>
  <c r="J97"/>
  <c i="2" r="BK121"/>
  <c r="J121"/>
  <c r="J96"/>
  <c i="4" r="J143"/>
  <c r="J97"/>
  <c i="5" r="BK124"/>
  <c r="J124"/>
  <c r="J96"/>
  <c i="1" r="AU94"/>
  <c r="AZ94"/>
  <c r="W29"/>
  <c r="W30"/>
  <c r="W31"/>
  <c r="W32"/>
  <c i="3" l="1" r="BK148"/>
  <c r="J148"/>
  <c i="2" r="J30"/>
  <c i="1" r="AG95"/>
  <c r="AN95"/>
  <c i="3" r="J30"/>
  <c i="1" r="AG96"/>
  <c r="AN96"/>
  <c i="5" r="J30"/>
  <c i="1" r="AG98"/>
  <c r="AN98"/>
  <c i="4" r="J30"/>
  <c i="1" r="AG97"/>
  <c r="AN97"/>
  <c r="AV94"/>
  <c r="AK29"/>
  <c i="5" l="1" r="J39"/>
  <c i="3" r="J96"/>
  <c i="2" r="J39"/>
  <c i="3" r="J39"/>
  <c i="4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<sst xmlns="http://schemas.openxmlformats.org/spreadsheetml/2006/main">
  <si>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</si>
  <si>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</si>
  <si>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</si>
  <si>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</si>
  <si>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</si>
  <si>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{e7d1aeaf-8ab0-46ef-9fb5-ef6317ff9688}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</si>
  <si>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</si>
  <si>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</si>
  <si>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</si>
  <si>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</si>
  <si>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</si>
  <si>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</si>
  <si>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</si>
  <si>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</si>
  <si>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</si>
  <si>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</si>
  <si>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</si>
  <si>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Požární zbrojnice a OÚ</t>
  </si>
  <si>
    <t>KSO:</t>
  </si>
  <si>
    <t>CC-CZ:</t>
  </si>
  <si>
    <t>Místo:</t>
  </si>
  <si>
    <t>Staré Místo</t>
  </si>
  <si>
    <t>Datum:</t>
  </si>
  <si>
    <t>1. 9. 2020</t>
  </si>
  <si>
    <t>Zadavatel:</t>
  </si>
  <si>
    <t>IČ:</t>
  </si>
  <si>
    <t>00578584</t>
  </si>
  <si>
    <t>OÚ Staré Místo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</si>
  <si>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</si>
  <si>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</si>
  <si>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</si>
  <si>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</si>
  <si>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</si>
  <si>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</si>
  <si>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</si>
  <si>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</si>
  <si>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</si>
  <si>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</si>
  <si>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</si>
  <si>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</si>
  <si>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</si>
  <si>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</si>
  <si>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</si>
  <si>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</si>
  <si>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</si>
  <si>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</si>
  <si>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</si>
  <si>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</si>
  <si>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</si>
  <si>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</si>
  <si>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</si>
  <si>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</si>
  <si>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</si>
  <si>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</si>
  <si>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</si>
  <si>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</si>
  <si>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</si>
  <si>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</si>
  <si>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</si>
  <si>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</si>
  <si>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</si>
  <si>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</si>
  <si>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</si>
  <si>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</si>
  <si>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</si>
  <si>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</si>
  <si>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</si>
  <si>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</si>
  <si>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</si>
  <si>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</si>
  <si>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</si>
  <si>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</si>
  <si>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</si>
  <si>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</si>
  <si>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</si>
  <si>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</si>
  <si>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</si>
  <si>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</si>
  <si>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</si>
  <si>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</si>
  <si>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</si>
  <si>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</si>
  <si>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</si>
  <si>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</si>
  <si>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2020047-01</t>
  </si>
  <si>
    <t>Požární zbrojnice a OÚ - demolice stávající stavby</t>
  </si>
  <si>
    <t>STA</t>
  </si>
  <si>
    <t>1</t>
  </si>
  <si>
    <t>{2bed5c34-d556-4d14-9f89-7c0abd758328}</t>
  </si>
  <si>
    <t>2</t>
  </si>
  <si>
    <t>2020047-02</t>
  </si>
  <si>
    <t>Požární zbrojnice - započitatelné náklady</t>
  </si>
  <si>
    <t>{d2f71219-ea1d-411d-aa40-08381488cd3d}</t>
  </si>
  <si>
    <t>2020047-03</t>
  </si>
  <si>
    <t>Obecní úřad - nezapočitatelné náklady</t>
  </si>
  <si>
    <t>{a6d9bcf0-a0fe-4314-ae96-e7f736417c6c}</t>
  </si>
  <si>
    <t>2020047-04</t>
  </si>
  <si>
    <t>Zpevněné plochy</t>
  </si>
  <si>
    <t>{a6dd3c75-918d-410a-9c48-7c7a27599ed1}</t>
  </si>
  <si>
    <t>KRYCÍ LIST SOUPISU PRACÍ</t>
  </si>
  <si>
    <t>Objekt:</t>
  </si>
  <si>
    <t>2020047-01 - Požární zbrojnice a OÚ - demolice stávající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</si>
  <si>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</si>
  <si>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</si>
  <si>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</si>
  <si>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</si>
  <si>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</si>
  <si>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</si>
  <si>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</si>
  <si>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</si>
  <si>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</si>
  <si>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</si>
  <si>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</si>
  <si>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</si>
  <si>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</si>
  <si>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</si>
  <si>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</si>
  <si>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</si>
  <si>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</si>
  <si>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</si>
  <si>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</si>
  <si>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</si>
  <si>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</si>
  <si>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</si>
  <si>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</si>
  <si>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</si>
  <si>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</si>
  <si>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</si>
  <si>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</si>
  <si>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</si>
  <si>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</si>
  <si>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981013314</t>
  </si>
  <si>
    <t>Demolice budov zděných na MVC podíl konstrukcí do 25 % těžkou mechanizací</t>
  </si>
  <si>
    <t>m3</t>
  </si>
  <si>
    <t>4</t>
  </si>
  <si>
    <t>328988139</t>
  </si>
  <si>
    <t>PP</t>
  </si>
  <si>
    <t xml:space="preserve">Demolice budov  těžkými mechanizačními prostředky z cihel, kamene, smíšeného nebo hrázděného zdiva, tvárnic na maltu vápennou nebo vápenocementovou s podílem konstrukcí přes 20 do 25 %</t>
  </si>
  <si>
    <t>VV</t>
  </si>
  <si>
    <t>23,68*11,56*5,53+7,73*3,87*3,5+17,41*8,62*4,0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</si>
  <si>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</si>
  <si>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</si>
  <si>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</si>
  <si>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</si>
  <si>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</si>
  <si>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1665015578</t>
  </si>
  <si>
    <t xml:space="preserve">Drcení stavebního odpadu z demolic  s dopravou na vzdálenost do 100 m a naložením do drtícího zařízení ze zdiva cihelného, kamenného a smíšeného</t>
  </si>
  <si>
    <t>3</t>
  </si>
  <si>
    <t>997006006</t>
  </si>
  <si>
    <t>Drcení stavebního odpadu z demolic ze zdiva z betonu prostého s dopravou do 100 m a naložením</t>
  </si>
  <si>
    <t>906084814</t>
  </si>
  <si>
    <t xml:space="preserve">Drcení stavebního odpadu z demolic  s dopravou na vzdálenost do 100 m a naložením do drtícího zařízení ze zdiva betonového</t>
  </si>
  <si>
    <t>997006014</t>
  </si>
  <si>
    <t>Pytlování nebezpečného odpadu z vlnitých tabulí s obsahem azbestu</t>
  </si>
  <si>
    <t>CS ÚRS 2021 01</t>
  </si>
  <si>
    <t>-1184998113</t>
  </si>
  <si>
    <t>Úprava stavebního odpadu pytlování nebezpečného odpadu s obsahem azbestu z vlnitých tabulí</t>
  </si>
  <si>
    <t>4,606</t>
  </si>
  <si>
    <t>5</t>
  </si>
  <si>
    <t>997006511</t>
  </si>
  <si>
    <t>Vodorovná doprava suti s naložením a složením na skládku do 100 m</t>
  </si>
  <si>
    <t>547045969</t>
  </si>
  <si>
    <t>Vodorovná doprava suti na skládku s naložením na dopravní prostředek a složením do 100 m</t>
  </si>
  <si>
    <t>6</t>
  </si>
  <si>
    <t>997006512</t>
  </si>
  <si>
    <t>Vodorovné doprava suti s naložením a složením na skládku do 1 km</t>
  </si>
  <si>
    <t>423733225</t>
  </si>
  <si>
    <t>Vodorovná doprava suti na skládku s naložením na dopravní prostředek a složením přes 100 m do 1 km</t>
  </si>
  <si>
    <t>7</t>
  </si>
  <si>
    <t>997006519</t>
  </si>
  <si>
    <t>Příplatek k vodorovnému přemístění suti na skládku ZKD 1 km přes 1 km</t>
  </si>
  <si>
    <t>1877248111</t>
  </si>
  <si>
    <t>Vodorovná doprava suti na skládku s naložením na dopravní prostředek a složením Příplatek k ceně za každý další i započatý 1 km</t>
  </si>
  <si>
    <t>4,05 "odpad 17 06 05"</t>
  </si>
  <si>
    <t>4,0 "odpad 17 02 01"</t>
  </si>
  <si>
    <t>75,037 "odpad 17 08 02"</t>
  </si>
  <si>
    <t>Součet</t>
  </si>
  <si>
    <t>83,087*30 "Přepočtené koeficientem množství</t>
  </si>
  <si>
    <t>8</t>
  </si>
  <si>
    <t>997006551</t>
  </si>
  <si>
    <t>Hrubé urovnání suti na skládce bez zhutnění</t>
  </si>
  <si>
    <t>-220934217</t>
  </si>
  <si>
    <t xml:space="preserve">Hrubé urovnání suti na skládce  bez zhutnění</t>
  </si>
  <si>
    <t>997013811</t>
  </si>
  <si>
    <t>Poplatek za uložení na skládce (skládkovné) stavebního odpadu dřevěného kód odpadu 17 02 01</t>
  </si>
  <si>
    <t>-1891598915</t>
  </si>
  <si>
    <t>Poplatek za uložení stavebního odpadu na skládce (skládkovné) dřevěného zatříděného do Katalogu odpadů pod kódem 17 02 01</t>
  </si>
  <si>
    <t>10</t>
  </si>
  <si>
    <t>997013812</t>
  </si>
  <si>
    <t>Poplatek za uložení na skládce (skládkovné) stavebního odpadu na bázi sádry kód odpadu 17 08 02</t>
  </si>
  <si>
    <t>-751938362</t>
  </si>
  <si>
    <t>Poplatek za uložení stavebního odpadu na skládce (skládkovné) z materiálů na bázi sádry zatříděného do Katalogu odpadů pod kódem 17 08 02</t>
  </si>
  <si>
    <t>17,41*8,62*4,0*0,25*0,5 "zdivo v přístavbě - 25% z objemu budovy o hmotnosti 500 kg/m3"</t>
  </si>
  <si>
    <t>11</t>
  </si>
  <si>
    <t>997013821</t>
  </si>
  <si>
    <t>Poplatek za uložení na skládce (skládkovné) stavebního odpadu s obsahem azbestu kód odpadu 17 06 05</t>
  </si>
  <si>
    <t>-1524884130</t>
  </si>
  <si>
    <t>Poplatek za uložení stavebního odpadu na skládce (skládkovné) ze stavebních materiálů obsahujících azbest zatříděných do Katalogu odpadů pod kódem 17 06 05</t>
  </si>
  <si>
    <t>PSV</t>
  </si>
  <si>
    <t>Práce a dodávky PSV</t>
  </si>
  <si>
    <t>765</t>
  </si>
  <si>
    <t>Krytina skládaná</t>
  </si>
  <si>
    <t>12</t>
  </si>
  <si>
    <t>765131857</t>
  </si>
  <si>
    <t>Demontáž vlnité azbestocementové krytiny sklonu do 30° do suti</t>
  </si>
  <si>
    <t>m2</t>
  </si>
  <si>
    <t>16</t>
  </si>
  <si>
    <t>-1154711218</t>
  </si>
  <si>
    <t>Demontáž azbestocementové krytiny vlnité sklonu do 30° do suti</t>
  </si>
  <si>
    <t>12*24</t>
  </si>
  <si>
    <t>13</t>
  </si>
  <si>
    <t>765131877</t>
  </si>
  <si>
    <t>Demontáž hřebene nebo nároží vlnité azbestocementové krytiny sklonu do 30° do suti</t>
  </si>
  <si>
    <t>m</t>
  </si>
  <si>
    <t>1279618278</t>
  </si>
  <si>
    <t>Demontáž azbestocementové krytiny vlnité sklonu do 30° hřebene nebo nároží do suti</t>
  </si>
  <si>
    <t>14</t>
  </si>
  <si>
    <t>765131887</t>
  </si>
  <si>
    <t>Příplatek za sklon přes 30° k cenám demontáže vlnité azbestocementové krytiny</t>
  </si>
  <si>
    <t>-787614939</t>
  </si>
  <si>
    <t>Demontáž azbestocementové krytiny vlnité Příplatek k cenám za sklon přes 30° demontáže krytiny</t>
  </si>
  <si>
    <t>3,5*24</t>
  </si>
  <si>
    <t>2020047-02 - Požární zbrojnice - započitatelné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</si>
  <si>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</si>
  <si>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</si>
  <si>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</si>
  <si>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</si>
  <si>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</si>
  <si>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</si>
  <si>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</si>
  <si>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</si>
  <si>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</si>
  <si>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</si>
  <si>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</si>
  <si>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</si>
  <si>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723 - Zdravotechnika - vnitřní plynovod</t>
  </si>
  <si>
    <t xml:space="preserve">    731 - Ústřední vytápění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</si>
  <si>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</si>
  <si>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</si>
  <si>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</si>
  <si>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</si>
  <si>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</si>
  <si>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</si>
  <si>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</si>
  <si>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</si>
  <si>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</si>
  <si>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</si>
  <si>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</si>
  <si>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</si>
  <si>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</si>
  <si>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</si>
  <si>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</si>
  <si>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122201102</t>
  </si>
  <si>
    <t>Odkopávky a prokopávky nezapažené v hornině tř. 3 objem do 1000 m3</t>
  </si>
  <si>
    <t>-757648025</t>
  </si>
  <si>
    <t xml:space="preserve">Odkopávky a prokopávky nezapažené  s přehozením výkopku na vzdálenost do 3 m nebo s naložením na dopravní prostředek v hornině tř. 3 přes 100 do 1 000 m3</t>
  </si>
  <si>
    <t>403,55*(1,510+0,940+0,775+0,610+0,670+0,490+0,720+1,170)/8+71,64*(0,590+0,280+0,770)/3 "stavební jáma"</t>
  </si>
  <si>
    <t>184,04*(1,510+0,940+0,775+0,610+0,670+0,490+0,720+1,170+0,590+0,280+0,770)/11 "manipulační prostor"</t>
  </si>
  <si>
    <t>107,8*(1,510+0,940+0,775+0,610+0,670+0,490+0,720+1,170+0,590+0,280+0,770)/11/2 "zajištění stavební jámy - svahování do vzdálenosti 1 m"</t>
  </si>
  <si>
    <t>122201109</t>
  </si>
  <si>
    <t>Příplatek za lepivost u odkopávek v hornině tř. 1 až 3</t>
  </si>
  <si>
    <t>-1027207720</t>
  </si>
  <si>
    <t xml:space="preserve">Odkopávky a prokopávky nezapažené  s přehozením výkopku na vzdálenost do 3 m nebo s naložením na dopravní prostředek v hornině tř. 3 Příplatek k cenám za lepivost horniny tř. 3</t>
  </si>
  <si>
    <t>132201201</t>
  </si>
  <si>
    <t>Hloubení rýh š do 2000 mm v hornině tř. 3 objemu do 100 m3</t>
  </si>
  <si>
    <t>25229673</t>
  </si>
  <si>
    <t xml:space="preserve">Hloubení zapažených i nezapažených rýh šířky přes 600 do 2 000 mm  s urovnáním dna do předepsaného profilu a spádu v hornině tř. 3 do 100 m3</t>
  </si>
  <si>
    <t>0,6*0,8*(4,77+11,30+15,76+12,38+14,36*2+9,50+9,50+3,13+10,86)</t>
  </si>
  <si>
    <t>0,6*0,7*(8,76*2+7,13*3)</t>
  </si>
  <si>
    <t>132201209</t>
  </si>
  <si>
    <t>Příplatek za lepivost k hloubení rýh š do 2000 mm v hornině tř. 3</t>
  </si>
  <si>
    <t>-1948473508</t>
  </si>
  <si>
    <t xml:space="preserve">Hloubení zapažených i nezapažených rýh šířky přes 600 do 2 000 mm  s urovnáním dna do předepsaného profilu a spádu v hornině tř. 3 Příplatek k cenám za lepivost horniny tř. 3</t>
  </si>
  <si>
    <t>162301101</t>
  </si>
  <si>
    <t>Vodorovné přemístění do 500 m výkopku/sypaniny z horniny tř. 1 až 4</t>
  </si>
  <si>
    <t>645974609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</si>
  <si>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</si>
  <si>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67,184 "odvoz výkopku pasů"</t>
  </si>
  <si>
    <t>570,872 "odvoz odkopávky"</t>
  </si>
  <si>
    <t>3,14*0,3*0,3*159 "piloty"</t>
  </si>
  <si>
    <t>Mezisoučet</t>
  </si>
  <si>
    <t>682,989 "návoz výkopku"</t>
  </si>
  <si>
    <t>174101101</t>
  </si>
  <si>
    <t>Zásyp jam, šachet rýh nebo kolem objektů sypaninou se zhutněním</t>
  </si>
  <si>
    <t>1083496970</t>
  </si>
  <si>
    <t xml:space="preserve">Zásyp sypaninou z jakékoliv horniny  s uložením výkopku ve vrstvách se zhutněním jam, šachet, rýh nebo kolem objektů v těchto vykopávkách</t>
  </si>
  <si>
    <t>(2,5-0,14)*(38,67+71,39+36,36+64,95+10,10) "zásyp pod základovou desku"</t>
  </si>
  <si>
    <t>2,82*(27,70+24,09)*1,00+1,00*(23,18+3,07*+6,33+6,01+16,21+2,75) "manipulační prostor šířky 1,00 m"</t>
  </si>
  <si>
    <t>41,773 "vyrovnání svahování do původního stavu"</t>
  </si>
  <si>
    <t>Zakládání</t>
  </si>
  <si>
    <t>231212112</t>
  </si>
  <si>
    <t>Zřízení pilot svislých zapažených D do 650 mm hl do 10 m s vytažením pažnic z betonu železového</t>
  </si>
  <si>
    <t>921586316</t>
  </si>
  <si>
    <t xml:space="preserve">Zřízení  pilot zapažených s vytažením pažnic z vrtu  svislých z betonu železového, v hl od 0 do 10 m, při průměru piloty přes 450 do 650 mm</t>
  </si>
  <si>
    <t>5+7+7+7+7+7+7+5+5+5+7+5+5+7+7+5+5+7+5+7+5+5+7+5+5+5+5 "pilota P3 - P14, P17 - P21, P24 - P28, P31 - P35"</t>
  </si>
  <si>
    <t>M</t>
  </si>
  <si>
    <t>58932940-01</t>
  </si>
  <si>
    <t>beton C 25/30 XC2</t>
  </si>
  <si>
    <t>-469875973</t>
  </si>
  <si>
    <t>3,14*0,3*0,3*159</t>
  </si>
  <si>
    <t>44,933*0,1 "ztratné v terénu 10%"</t>
  </si>
  <si>
    <t>231611114</t>
  </si>
  <si>
    <t>Výztuž pilot betonovaných do země ocel z betonářské oceli 10 505</t>
  </si>
  <si>
    <t>386509538</t>
  </si>
  <si>
    <t xml:space="preserve">Výztuž pilot betonovaných do země  z oceli 10 505 (R)</t>
  </si>
  <si>
    <t>(3,85*1,2*1+1,58*3,5*8+1,58*1,4*3+0,395*21,73*1)/1000*27</t>
  </si>
  <si>
    <t>271532212</t>
  </si>
  <si>
    <t>Podsyp pod základové konstrukce se zhutněním z hrubého kameniva frakce 16 až 32 mm</t>
  </si>
  <si>
    <t>197847223</t>
  </si>
  <si>
    <t>Podsyp pod základové konstrukce se zhutněním a urovnáním povrchu z kameniva hrubého, frakce 16 - 32 mm</t>
  </si>
  <si>
    <t>0,14*(38,67+71,39+36,36+64,95+10,10+13,05+36,57)</t>
  </si>
  <si>
    <t>273321511</t>
  </si>
  <si>
    <t>Základové desky ze ŽB bez zvýšených nároků na prostředí tř. C 25/30 XC2</t>
  </si>
  <si>
    <t>-683220874</t>
  </si>
  <si>
    <t>Základy z betonu železového (bez výztuže) desky z betonu bez zvláštních nároků na prostředí tř. C 25/30 XC2</t>
  </si>
  <si>
    <t>7,88*8,46*0,15</t>
  </si>
  <si>
    <t>(6,23*13,28+5,22*8,46)*0,22</t>
  </si>
  <si>
    <t>(15,26*2,78+11,76*6,12+3,58*3,38)*0,15</t>
  </si>
  <si>
    <t>273362021</t>
  </si>
  <si>
    <t>Výztuž základových desek svařovanými sítěmi Kari</t>
  </si>
  <si>
    <t>572541512</t>
  </si>
  <si>
    <t>Výztuž základů desek ze svařovaných sítí z drátů typu KARI</t>
  </si>
  <si>
    <t>(600-144,857)*7,9/1000 "spodní výztuž A"</t>
  </si>
  <si>
    <t>(600-144,857)*5,4/1000 "horní výztuž B"</t>
  </si>
  <si>
    <t>274313811</t>
  </si>
  <si>
    <t>Základové pásy z betonu tř. C 25/30 XC2</t>
  </si>
  <si>
    <t>604511473</t>
  </si>
  <si>
    <t>Základy z betonu prostého pasy betonu kamenem neprokládaného tř. C 25/30 XC2</t>
  </si>
  <si>
    <t>0,8*0,6*(11,3+4,77+15,76+12,38+14,96+8,9+14,36+9,5+10,86+3,13) "základový trám"</t>
  </si>
  <si>
    <t>0,7*0,6*(8,33*2+7,56*2+7,13) "základový trám"</t>
  </si>
  <si>
    <t>274361821</t>
  </si>
  <si>
    <t>Výztuž základových pásů betonářskou ocelí 10 505 (R)</t>
  </si>
  <si>
    <t>1396662347</t>
  </si>
  <si>
    <t>Výztuž základů pasů z betonářské oceli 10 505 (R) nebo BSt 500</t>
  </si>
  <si>
    <t>2,984*((4,0+4,7+5,8+6,4+7,45+8,1)*3+(8,2+8,6)*9+8,9*3+9,25*6+9,5*9+10,0*6+11,8*3+11,9*9+2,3*6+2,6*18)/1000 "spodní výztuž základových kcí pr. 22 mm"</t>
  </si>
  <si>
    <t>0,888*(2,6*314+950)/1000 "spodní výztuž základových kcí pr. 12 mm"</t>
  </si>
  <si>
    <t>0,395*(1,25*2+2,3*157+2,5*616)/1000 "spodní výztuž základových kcí pr. 8 mm"</t>
  </si>
  <si>
    <t>2,984*(6,0*3+8,5*3+4,0*6+7,5*3+7,6*18+9,5*6+9,6*6+9,7*9+10,4*3+12,0*3+6,95*3+9,15*3+9,55*6+10,05*3+10,65*3+11,15*3)/1000"horní výztuž zákl. kcí pr.22"</t>
  </si>
  <si>
    <t>0,888*(1,6*332+1000)/1000 "horní výztuž základových kcí pr. 12 mm"</t>
  </si>
  <si>
    <t>0,617*(1,5*167+2,0*405+1,7*375)/1000 "horní výztuž základových kcí pr. 10 mm"</t>
  </si>
  <si>
    <t>0,395*(1,05*641+180)/1000 "horní výztuž základových kcí pr. 8 mm"</t>
  </si>
  <si>
    <t>9,209*(1-144,86/400,96)</t>
  </si>
  <si>
    <t>279113144</t>
  </si>
  <si>
    <t>Základová zeď tl do 300 mm z tvárnic ztraceného bednění včetně výplně z betonu tř. C 20/25 XC2</t>
  </si>
  <si>
    <t>1889112771</t>
  </si>
  <si>
    <t xml:space="preserve">Základové zdi z tvárnic ztraceného bednění včetně výplně z betonu  bez zvláštních nároků na vliv prostředí třídy C 20/25 XC2, tloušťky zdiva přes 250 do 300 mm</t>
  </si>
  <si>
    <t>2,45*8,46</t>
  </si>
  <si>
    <t>2,5*(11,15+15,76+4,92+12,68+14,66+9,2+14,66+9,5+3,28+11,16)</t>
  </si>
  <si>
    <t>Svislé a kompletní konstrukce</t>
  </si>
  <si>
    <t>311113144</t>
  </si>
  <si>
    <t>Nosná zeď tl do 300 mm z hladkých tvárnic ztraceného bednění včetně výplně z betonu tř. C 20/25 - sloup SL1</t>
  </si>
  <si>
    <t>1712606466</t>
  </si>
  <si>
    <t xml:space="preserve">Nadzákladové zdi z tvárnic ztraceného bednění  hladkých, včetně výplně z betonu třídy C 20/25, tloušťky zdiva přes 250 do 300 mm</t>
  </si>
  <si>
    <t>0,5*4,1</t>
  </si>
  <si>
    <t>17</t>
  </si>
  <si>
    <t>311235151</t>
  </si>
  <si>
    <t>Zdivo jednovrstvé z cihel broušených do P10 na tenkovrstvou maltu tl 300 mm</t>
  </si>
  <si>
    <t>-1522901363</t>
  </si>
  <si>
    <t>Zdivo jednovrstvé z cihel děrovaných broušených na celoplošnou tenkovrstvou maltu, pevnost cihel do P10, tl. zdiva 300 mm</t>
  </si>
  <si>
    <t>2,46*(7,2+8,6-0,9) "1.PP"</t>
  </si>
  <si>
    <t>3,46*(8,0+11,0+14,5+12,6+0,5+7,7+7,2) "1.NP"</t>
  </si>
  <si>
    <t>1,63*14,5+1,84*14,5-2,63*1,84/2*2+3,47*(5,15+0,15+7,3)+2,16*7,7+1,03*7,7-1,47*1,03/2*2 "2.NP"</t>
  </si>
  <si>
    <t>-(0,9*2,02) "odpočet otvorů 1.PP"</t>
  </si>
  <si>
    <t>-(1,7*2,02*1+0,9*2,02*7+0,8*2,02*2) "odpočet otvorů 1.NP"</t>
  </si>
  <si>
    <t>-(1,0*2,02*3) "odpočet otvorů 2.NP"</t>
  </si>
  <si>
    <t>18</t>
  </si>
  <si>
    <t>311235181</t>
  </si>
  <si>
    <t>Zdivo jednovrstvé z cihel broušených do P10 na tenkovrstvou maltu tl 380 mm</t>
  </si>
  <si>
    <t>-1271627453</t>
  </si>
  <si>
    <t>Zdivo jednovrstvé z cihel děrovaných broušených na celoplošnou tenkovrstvou maltu, pevnost cihel do P10, tl. zdiva 380 mm</t>
  </si>
  <si>
    <t>0,25*(7,95+8,6+7,95) "1.PP"</t>
  </si>
  <si>
    <t>0,25*(19,4+9,2+2,55+9,5+3,5+7,6+13,1-7,95+19,4-7,95) "1.NP"</t>
  </si>
  <si>
    <t>-(1,8*0,25*1+0,9*0,25*1+2,0*0,25*2+3,0*0,25*1+3,975*0,25*1) "odpočet otvorů"</t>
  </si>
  <si>
    <t>19</t>
  </si>
  <si>
    <t>311235181-01</t>
  </si>
  <si>
    <t>Zdivo jednovrstvé z cihel broušených snížených výšky 166 mm do P10 na tenkovrstvou maltu tl 380 mm</t>
  </si>
  <si>
    <t>1179545454</t>
  </si>
  <si>
    <t xml:space="preserve">Zdivo jednovrstvé z cihel děrovaných broušených  snížených výšky 166 mm na celoplošnou tenkovrstvou maltu, pevnost cihel do P10, tl. zdiva 380 mm</t>
  </si>
  <si>
    <t>7,95+8,6+7,95 "1.PP"</t>
  </si>
  <si>
    <t>19,4+9,2+2,55+9,5+3,5+7,6+13,1-7,95+19,4-7,95 "1.NP"</t>
  </si>
  <si>
    <t>-(1,8*1+0,9*1+2,0*2+3,0*1+3,975*1) "odpočet otvorů"</t>
  </si>
  <si>
    <t>20</t>
  </si>
  <si>
    <t>311235211</t>
  </si>
  <si>
    <t>Zdivo jednovrstvé z cihel broušených do P10 na tenkovrstvou maltu tl 440 mm</t>
  </si>
  <si>
    <t>931175226</t>
  </si>
  <si>
    <t>Zdivo jednovrstvé z cihel děrovaných broušených na celoplošnou tenkovrstvou maltu, pevnost cihel do P10, tl. zdiva 440 mm</t>
  </si>
  <si>
    <t>(7,26-0,416)*(7,95+8,6+7,95) "kce od 1.PP"</t>
  </si>
  <si>
    <t>(4,67-0,416)*(19,4+9,2+2,55+9,5+3,5+7,6+13,1-7,95+19,4-7,95) "kce od 1.NP</t>
  </si>
  <si>
    <t>8,6*3,442/2+15,4*5,823/2*2+11,9*4,598/2 "štíty</t>
  </si>
  <si>
    <t>-(1,8*2,15*1+0,9*2,15*1+2,0*1,8*2+3,0*3,0*1+3,975*3,5*1) "odpočet otvorů"</t>
  </si>
  <si>
    <t>-(0,625*0,75*4+1,0*1,75*2+1,5*0,75*10) "odpočet otvorů"</t>
  </si>
  <si>
    <t>317168022</t>
  </si>
  <si>
    <t>Překlad keramický plochý š 145 mm dl 1250 mm</t>
  </si>
  <si>
    <t>kus</t>
  </si>
  <si>
    <t>513420303</t>
  </si>
  <si>
    <t>Překlady keramické ploché osazené do maltového lože, výšky překladu 71 mm šířky 145 mm, délky 1250 mm</t>
  </si>
  <si>
    <t>22</t>
  </si>
  <si>
    <t>317168025</t>
  </si>
  <si>
    <t>Překlad keramický plochý š 145 mm dl 2000 mm</t>
  </si>
  <si>
    <t>162260892</t>
  </si>
  <si>
    <t>Překlady keramické ploché osazené do maltového lože, výšky překladu 71 mm šířky 145 mm, délky 2000 mm</t>
  </si>
  <si>
    <t>23</t>
  </si>
  <si>
    <t>317168051</t>
  </si>
  <si>
    <t>Překlad keramický vysoký v 238 mm dl 1000 mm</t>
  </si>
  <si>
    <t>-854714015</t>
  </si>
  <si>
    <t>Překlady keramické vysoké osazené do maltového lože, šířky překladu 70 mm výšky 238 mm, délky 1000 mm</t>
  </si>
  <si>
    <t>24</t>
  </si>
  <si>
    <t>317168052</t>
  </si>
  <si>
    <t>Překlad keramický vysoký v 238 mm dl 1250 mm</t>
  </si>
  <si>
    <t>-1053843450</t>
  </si>
  <si>
    <t>Překlady keramické vysoké osazené do maltového lože, šířky překladu 70 mm výšky 238 mm, délky 1250 mm</t>
  </si>
  <si>
    <t>25</t>
  </si>
  <si>
    <t>317168053</t>
  </si>
  <si>
    <t>Překlad keramický vysoký v 238 mm dl 1500 mm</t>
  </si>
  <si>
    <t>-763649686</t>
  </si>
  <si>
    <t>Překlady keramické vysoké osazené do maltového lože, šířky překladu 70 mm výšky 238 mm, délky 1500 mm</t>
  </si>
  <si>
    <t>26</t>
  </si>
  <si>
    <t>317168054</t>
  </si>
  <si>
    <t>Překlad keramický vysoký v 238 mm dl 1750 mm</t>
  </si>
  <si>
    <t>-603057643</t>
  </si>
  <si>
    <t>Překlady keramické vysoké osazené do maltového lože, šířky překladu 70 mm výšky 238 mm, délky 1750 mm</t>
  </si>
  <si>
    <t>27</t>
  </si>
  <si>
    <t>317168056</t>
  </si>
  <si>
    <t>Překlad keramický vysoký v 238 mm dl 2250 mm</t>
  </si>
  <si>
    <t>1069659558</t>
  </si>
  <si>
    <t>Překlady keramické vysoké osazené do maltového lože, šířky překladu 70 mm výšky 238 mm, délky 2250 mm</t>
  </si>
  <si>
    <t>28</t>
  </si>
  <si>
    <t>317168057</t>
  </si>
  <si>
    <t>Překlad keramický vysoký v 238 mm dl 2500 mm</t>
  </si>
  <si>
    <t>630886579</t>
  </si>
  <si>
    <t>Překlady keramické vysoké osazené do maltového lože, šířky překladu 70 mm výšky 238 mm, délky 2500 mm</t>
  </si>
  <si>
    <t>29</t>
  </si>
  <si>
    <t>342244201</t>
  </si>
  <si>
    <t>Příčka z cihel broušených na tenkovrstvou maltu tloušťky 80 mm</t>
  </si>
  <si>
    <t>1792755699</t>
  </si>
  <si>
    <t xml:space="preserve">Příčky jednoduché z cihel děrovaných  broušených, na tenkovrstvou maltu, pevnost cihel do P15, tl. příčky 80 mm</t>
  </si>
  <si>
    <t>3,47*(7,2+2,625+2,05) "1.PP"</t>
  </si>
  <si>
    <t>3,46*(0,95+2,05) "1.NP"</t>
  </si>
  <si>
    <t>3,47*3,55 "2.NP"</t>
  </si>
  <si>
    <t>-(1,7*2,02*2+0,9*2,02*1) "odpočet otvorů 1.PP"</t>
  </si>
  <si>
    <t>-(1,7*2,02*1) "odpočet otvorů 1.NP"</t>
  </si>
  <si>
    <t>-(0,8*2,02*1) "odpočet otvorů 2.NP"</t>
  </si>
  <si>
    <t>30</t>
  </si>
  <si>
    <t>342244221</t>
  </si>
  <si>
    <t>Příčka z cihel broušených na tenkovrstvou maltu tloušťky 140 mm</t>
  </si>
  <si>
    <t>2036540416</t>
  </si>
  <si>
    <t xml:space="preserve">Příčky jednoduché z cihel děrovaných  broušených, na tenkovrstvou maltu, pevnost cihel do P15, tl. příčky 140 mm</t>
  </si>
  <si>
    <t>3,46*(2,6+0,15+2,6+3,5+2,6+2,4+1,55+0,9+0,15+1,6+1,95) "1.NP"</t>
  </si>
  <si>
    <t>3,47*(3,5+5,3)+3,25*(4,25+1,2+3,65+4,45)+3,46*2,4 "2.NP"</t>
  </si>
  <si>
    <t>-(0,8*2,02*4) "odpočet otvorů 1.NP"</t>
  </si>
  <si>
    <t>-(0,9*2,02*1+1,0*2,02*1+1,6*1,97*1) "odpočet otvorů 2.NP"</t>
  </si>
  <si>
    <t>Vodorovné konstrukce</t>
  </si>
  <si>
    <t>31</t>
  </si>
  <si>
    <t>411121121</t>
  </si>
  <si>
    <t>Montáž prefabrikovaných ŽB stropů ze stropních panelů š 1200 mm dl do 3800 mm</t>
  </si>
  <si>
    <t>1342401105</t>
  </si>
  <si>
    <t xml:space="preserve">Montáž prefabrikovaných železobetonových stropů  se zalitím spár, včetně podpěrné konstrukce, na cementovou maltu ze stropních panelů šířky do 1200 mm a délky do 3800 mm</t>
  </si>
  <si>
    <t>4 "položka 4-01"</t>
  </si>
  <si>
    <t>8 "položka 4-07"</t>
  </si>
  <si>
    <t>2+1 "položka 4-091+4-092"</t>
  </si>
  <si>
    <t>32</t>
  </si>
  <si>
    <t>411121125</t>
  </si>
  <si>
    <t>Montáž prefabrikovaných ŽB stropů ze stropních panelů š 1200 mm dl do 7000 mm</t>
  </si>
  <si>
    <t>-2008970470</t>
  </si>
  <si>
    <t xml:space="preserve">Montáž prefabrikovaných železobetonových stropů  se zalitím spár, včetně podpěrné konstrukce, na cementovou maltu ze stropních panelů šířky do 1200 mm a délky přes 3800 do 7000 mm</t>
  </si>
  <si>
    <t>6 "položka 4-02"</t>
  </si>
  <si>
    <t>6 "položka 4-03"</t>
  </si>
  <si>
    <t>9+1 "položka 4-081+4-082"</t>
  </si>
  <si>
    <t>33</t>
  </si>
  <si>
    <t>4-01</t>
  </si>
  <si>
    <t>Předpjatý dutinový stropní panel tl. 200 mm, dl. 2.300 mm viz PD</t>
  </si>
  <si>
    <t>703789276</t>
  </si>
  <si>
    <t>2 "strop nad 1.PP"</t>
  </si>
  <si>
    <t>2 "strop nad 1.NP"</t>
  </si>
  <si>
    <t>34</t>
  </si>
  <si>
    <t>4-02</t>
  </si>
  <si>
    <t>Předpjatý dutinový stropní panel tl. 200 mm, dl. 5.600 mm viz PD</t>
  </si>
  <si>
    <t>1919412951</t>
  </si>
  <si>
    <t>6 "strop nad 1.PP"</t>
  </si>
  <si>
    <t>35</t>
  </si>
  <si>
    <t>4-03</t>
  </si>
  <si>
    <t>Předpjatý dutinový stropní panel tl. 250 mm, dl. 5.600 mm viz PD</t>
  </si>
  <si>
    <t>981601723</t>
  </si>
  <si>
    <t>6 "strop nad 1.NP"</t>
  </si>
  <si>
    <t>36</t>
  </si>
  <si>
    <t>4-07</t>
  </si>
  <si>
    <t>Předpjatý dutinový stropní panel tl. 200 mm, dl. 2.700 mm viz PD</t>
  </si>
  <si>
    <t>-1274669613</t>
  </si>
  <si>
    <t>8 "strop nad 1.NP"</t>
  </si>
  <si>
    <t>37</t>
  </si>
  <si>
    <t>4-081</t>
  </si>
  <si>
    <t>Předpjatý dutinový stropní panel tl. 250 mm, dl. 6.200 mm viz PD</t>
  </si>
  <si>
    <t>1773090773</t>
  </si>
  <si>
    <t>9 "strop nad 1.NP"</t>
  </si>
  <si>
    <t>38</t>
  </si>
  <si>
    <t>4-082</t>
  </si>
  <si>
    <t>Předpjatý dutinový stropní panel tl. 250 mm, dl. 6.200 mm, šířka 380 mm viz PD</t>
  </si>
  <si>
    <t>1100963424</t>
  </si>
  <si>
    <t>1 "strop nad 1.NP"</t>
  </si>
  <si>
    <t>39</t>
  </si>
  <si>
    <t>4-091</t>
  </si>
  <si>
    <t>Předpjatý dutinový stropní panel tl. 200 mm, dl. 3.300 mm viz PD</t>
  </si>
  <si>
    <t>593096679</t>
  </si>
  <si>
    <t>40</t>
  </si>
  <si>
    <t>4-092</t>
  </si>
  <si>
    <t>Předpjatý dutinový stropní panel tl. 200 mm, dl. 3.300 mm, šířka 320 mm viz PD</t>
  </si>
  <si>
    <t>-1192066657</t>
  </si>
  <si>
    <t>41</t>
  </si>
  <si>
    <t>413321515</t>
  </si>
  <si>
    <t>Nosníky ze ŽB tř. C 20/25</t>
  </si>
  <si>
    <t>-353789963</t>
  </si>
  <si>
    <t xml:space="preserve">Nosníky z betonu železového (bez výztuže)  včetně stěnových i jeřábových drah, volných trámů, průvlaků, rámových příčlí, ztužidel, konzol, vodorovných táhel apod., tyčových konstrukcí tř. C 20/25</t>
  </si>
  <si>
    <t>0,25*0,29*2,64+0,29*0,29*0,25+0,3*0,29*0,25 "trám T1"</t>
  </si>
  <si>
    <t>0,37*0,20*5,94+0,37*0,22*(0,83+0,49) "trám T2"</t>
  </si>
  <si>
    <t>0,25*0,30*3,0 "trám T3"</t>
  </si>
  <si>
    <t>0,7*0,3*8,36 "trám T4"</t>
  </si>
  <si>
    <t>0,5*0,37*5,85+0,37*0,59*0,75+0,37*0,3*0,25 "trám T5"</t>
  </si>
  <si>
    <t>0,25*0,37*4,91+0,37*0,42*0,76 "trám T6"</t>
  </si>
  <si>
    <t>42</t>
  </si>
  <si>
    <t>413351111</t>
  </si>
  <si>
    <t>Zřízení bednění nosníků a průvlaků bez podpěrné kce výšky do 100 cm</t>
  </si>
  <si>
    <t>1857641197</t>
  </si>
  <si>
    <t>Bednění nosníků a průvlaků - bez podpěrné konstrukce výška nosníku po spodní líc stropní desky do 100 cm zřízení</t>
  </si>
  <si>
    <t>0,87*2 "trám T1"</t>
  </si>
  <si>
    <t>1,48*2+0,45*(2,02*2) "trám T2"</t>
  </si>
  <si>
    <t>0,25*2*3,0+0,3*3,0 "trám T3"</t>
  </si>
  <si>
    <t>0,3*2*8,36+5,95*2 "trám T4"</t>
  </si>
  <si>
    <t>0,45*4,02+3,31*2 "trám T5"</t>
  </si>
  <si>
    <t>0,45*3,02+1,62*2 "trám T6"</t>
  </si>
  <si>
    <t>43</t>
  </si>
  <si>
    <t>413351112</t>
  </si>
  <si>
    <t>Odstranění bednění nosníků a průvlaků bez podpěrné kce výšky do 100 cm</t>
  </si>
  <si>
    <t>-720709149</t>
  </si>
  <si>
    <t>Bednění nosníků a průvlaků - bez podpěrné konstrukce výška nosníku po spodní líc stropní desky do 100 cm odstranění</t>
  </si>
  <si>
    <t>44</t>
  </si>
  <si>
    <t>413352111</t>
  </si>
  <si>
    <t>Zřízení podpěrné konstrukce nosníků výšky podepření do 4 m pro nosník výšky do 100 cm</t>
  </si>
  <si>
    <t>-549949212</t>
  </si>
  <si>
    <t>Podpěrná konstrukce nosníků a průvlaků výšky podepření do 4 m výšky nosníku (po spodní hranu stropní desky) do 100 cm zřízení</t>
  </si>
  <si>
    <t>0,45*(2,02*2) "trám T2"</t>
  </si>
  <si>
    <t>0,3*3,0 "trám T3"</t>
  </si>
  <si>
    <t>0,3*2*8,36 "trám T4"</t>
  </si>
  <si>
    <t>0,45*4,02 "trám T5"</t>
  </si>
  <si>
    <t>0,45*3,02 "trám T6"</t>
  </si>
  <si>
    <t>45</t>
  </si>
  <si>
    <t>413352112</t>
  </si>
  <si>
    <t>Odstranění podpěrné konstrukce nosníků výšky podepření do 4 m pro nosník výšky do 100 cm</t>
  </si>
  <si>
    <t>-662714359</t>
  </si>
  <si>
    <t>Podpěrná konstrukce nosníků a průvlaků výšky podepření do 4 m výšky nosníku (po spodní hranu stropní desky) do 100 cm odstranění</t>
  </si>
  <si>
    <t>46</t>
  </si>
  <si>
    <t>413361821</t>
  </si>
  <si>
    <t>Výztuž nosníků, volných trámů, věnců nebo průvlaků betonářskou ocelí 10 505</t>
  </si>
  <si>
    <t>-316544391</t>
  </si>
  <si>
    <t xml:space="preserve">Výztuž nosníků  včetně stěnových i jeřábových drah, volných trámů, průvlaků, věnců, rámových příčlí, ztužidel, konzol, vodorovných táhel apod. tyčových konstrukcí lemujících nebo vyztužujících stropní a podobné střešní konstrukce z betonářské oceli 10 505 (R) nebo BSt 500</t>
  </si>
  <si>
    <t>výztuž pr. 8 mm</t>
  </si>
  <si>
    <t>(0,85*26+0,9*50+0,95*9+1,0*3+0,95*24+1,0*23+1,45*8)*0,395/1000</t>
  </si>
  <si>
    <t>(0,95*324+1,0*274+1,9*42+1,6*28+1,1*25+1,65*3+1,2*1+1,25*16+1,45*3)*0,395/1000</t>
  </si>
  <si>
    <t>výztuž pr. 12 mm</t>
  </si>
  <si>
    <t>(5,8*5+0,75*3+1,1*3+1,4*4+2,85*2+3,75*2+6,55*5+180)*0,888/1000</t>
  </si>
  <si>
    <t>(5,7*4+8,2*6+1,75*9+2,0*9+1135,0)*0,888/1000</t>
  </si>
  <si>
    <t>výztuž pr. 16 mm</t>
  </si>
  <si>
    <t>(1,8*12+3,4*3+5,7*4+8,2*3+4,7*3+5,7*8+7,55*4+9,45*3+2,2*6)*1,58/1000</t>
  </si>
  <si>
    <t>47</t>
  </si>
  <si>
    <t>413941123</t>
  </si>
  <si>
    <t>Osazování ocelových válcovaných nosníků stropů I, IE, U, UE nebo L do č. 22</t>
  </si>
  <si>
    <t>-792482105</t>
  </si>
  <si>
    <t>Osazování ocelových válcovaných nosníků ve stropech I nebo IE nebo U nebo UE nebo L č. 14 až 22 nebo výšky do 220 mm</t>
  </si>
  <si>
    <t>26,6*(5,7*2+6,0*2*2)/1000 "UPE 220"</t>
  </si>
  <si>
    <t>48</t>
  </si>
  <si>
    <t>13010940</t>
  </si>
  <si>
    <t>ocel profilová UPE 220 jakost 11 375</t>
  </si>
  <si>
    <t>-746061408</t>
  </si>
  <si>
    <t>26,6*(5,7*2+6,0*2*2)/1000</t>
  </si>
  <si>
    <t>0,942*1,08 "Přepočtené koeficientem množství</t>
  </si>
  <si>
    <t>49</t>
  </si>
  <si>
    <t>417238212</t>
  </si>
  <si>
    <t>Obezdívka věnce jednostranná věncovkou keramickou v přes 150 do 210 mm včetně polystyrenu tl 80 mm</t>
  </si>
  <si>
    <t>-1208567205</t>
  </si>
  <si>
    <t>Obezdívka ztužujícího věnce keramickými věncovkami včetně tepelné izolace z pěnového polystyrenu tl. 80 mm jednostranná, výška věnce přes 150 do 210 mm</t>
  </si>
  <si>
    <t>14,9+77,2+1,3 "věnec V1, V6 a V10"</t>
  </si>
  <si>
    <t>50</t>
  </si>
  <si>
    <t>417238213</t>
  </si>
  <si>
    <t>Obezdívka věnce jednostranná věncovkou keramickou v přes 210 do 250 mm včetně polystyrenu tl 80 mm</t>
  </si>
  <si>
    <t>-715155670</t>
  </si>
  <si>
    <t>Obezdívka ztužujícího věnce keramickými věncovkami včetně tepelné izolace z pěnového polystyrenu tl. 80 mm jednostranná, výška věnce přes 210 do 250 mm</t>
  </si>
  <si>
    <t>97,2 "věnec V4"</t>
  </si>
  <si>
    <t>2,64 "trám T1</t>
  </si>
  <si>
    <t>51</t>
  </si>
  <si>
    <t>417321414</t>
  </si>
  <si>
    <t>Ztužující pásy a věnce ze ŽB tř. C 20/25</t>
  </si>
  <si>
    <t>-1199616492</t>
  </si>
  <si>
    <t xml:space="preserve">Ztužující pásy a věnce z betonu železového (bez výztuže)  tř. C 20/25</t>
  </si>
  <si>
    <t>0,22*0,29*14,9 "věnec V1"</t>
  </si>
  <si>
    <t>0,22*0,25*7,7 "věnec V2"</t>
  </si>
  <si>
    <t>0,22*0,30*7,2 "věnec V3"</t>
  </si>
  <si>
    <t>0,25*0,29*97,2 "věnec V4"</t>
  </si>
  <si>
    <t>0,25*0,30*77,8 "věnec V5"</t>
  </si>
  <si>
    <t>0,20*0,29*77,2 "věnec V6"</t>
  </si>
  <si>
    <t>0,20*0,30*4,0 "věnec V7"</t>
  </si>
  <si>
    <t>0,20*0,45*1,0 "věnec V8"</t>
  </si>
  <si>
    <t>0,15*0,30*13,9 "věnec V9"</t>
  </si>
  <si>
    <t>0,15*0,29*1,3 "věnec V10"</t>
  </si>
  <si>
    <t>52</t>
  </si>
  <si>
    <t>417351115</t>
  </si>
  <si>
    <t>Zřízení bednění ztužujících věnců</t>
  </si>
  <si>
    <t>892084481</t>
  </si>
  <si>
    <t xml:space="preserve">Bednění bočnic ztužujících pásů a věnců včetně vzpěr  zřízení</t>
  </si>
  <si>
    <t>0,22*2*14,9 "věnec V1"</t>
  </si>
  <si>
    <t>0,22*2*7,7 "věnec V2"</t>
  </si>
  <si>
    <t>0,22*2*7,2 "věnec V3"</t>
  </si>
  <si>
    <t>0,25*2*97,2 "věnec V4"</t>
  </si>
  <si>
    <t>0,25*2*77,8 "věnec V5"</t>
  </si>
  <si>
    <t>0,20*2*77,2 "věnec V6"</t>
  </si>
  <si>
    <t>0,20*2*4,0 "věnec V7"</t>
  </si>
  <si>
    <t>0,20*2*1,0 "věnec V8"</t>
  </si>
  <si>
    <t>0,15*2*13,9 "věnec V9"</t>
  </si>
  <si>
    <t>0,15*2*1,3 "věnec V10"</t>
  </si>
  <si>
    <t>53</t>
  </si>
  <si>
    <t>417351116</t>
  </si>
  <si>
    <t>Odstranění bednění ztužujících věnců</t>
  </si>
  <si>
    <t>1012656816</t>
  </si>
  <si>
    <t xml:space="preserve">Bednění bočnic ztužujících pásů a věnců včetně vzpěr  odstranění</t>
  </si>
  <si>
    <t>54</t>
  </si>
  <si>
    <t>430321515</t>
  </si>
  <si>
    <t>Schodišťová konstrukce a rampa ze ŽB tř. C 20/25</t>
  </si>
  <si>
    <t>-218822266</t>
  </si>
  <si>
    <t xml:space="preserve">Schodišťové konstrukce a rampy z betonu železového (bez výztuže)  stupně, schodnice, ramena, podesty s nosníky tř. C 20/25</t>
  </si>
  <si>
    <t>0,9*0,61+0,15*(0,9+0,15)*0,25+1,10*0,9+0,9*1,15+0,15*(0,9+0,15)*0,25+0,9*1,06+0,1*0,15*(0,845+1,255+0,85+1,47) "schodiště v místnosti 005, 117, 201"</t>
  </si>
  <si>
    <t xml:space="preserve">1,0*1,04+0,15*1,35*0,4+1,0*1,10+0,15*0,1*(1,17+1,575) "schodiště v místnosti  116, 206"</t>
  </si>
  <si>
    <t>55</t>
  </si>
  <si>
    <t>430361821</t>
  </si>
  <si>
    <t>Výztuž schodišťové konstrukce a rampy betonářskou ocelí 10 505</t>
  </si>
  <si>
    <t>570043568</t>
  </si>
  <si>
    <t xml:space="preserve">Výztuž schodišťových konstrukcí a ramp  stupňů, schodnic, ramen, podest s nosníky z betonářské oceli 10 505 (R) nebo BSt 500</t>
  </si>
  <si>
    <t>(0,85*53+2,2*8+2,4*7+1,8*2+2,25*2+2,05*9+2,05*9+1,3*9+2,3*9)*0,395/1000</t>
  </si>
  <si>
    <t>(0,85*68+2,2*8+2,4*8+2,25*2+2,55*9+2,5*9+2,25*9+2,25*9+1,3*9)*0,395/1000</t>
  </si>
  <si>
    <t>(0,95*66+2,55*10+2,7*4+1,3*9+2,85*4+2,55*10+0,85*10+1,8*10+1,3*10+2,35*10)*0,395/1000</t>
  </si>
  <si>
    <t>výztuž pr. 10 mm</t>
  </si>
  <si>
    <t>(2,2*12+2,4*10+2,35*9+1,75*9+1,3*9+1,3*9+2,65*9+4,9*9+1,4*9)*0,617/1000</t>
  </si>
  <si>
    <t>(2,2*12+2,4*12+4,45*9+1,8*9+4,75*9+1,3*9)*0,617/1000</t>
  </si>
  <si>
    <t>(2,55*15+2,7*5+1,6*10+4,35*10+5,85*10)*0,617/1000</t>
  </si>
  <si>
    <t>56</t>
  </si>
  <si>
    <t>431351121</t>
  </si>
  <si>
    <t>Zřízení bednění podest schodišť a ramp přímočarých v do 4 m</t>
  </si>
  <si>
    <t>560803381</t>
  </si>
  <si>
    <t xml:space="preserve">Bednění podest, podstupňových desek a ramp včetně podpěrné konstrukce  výšky do 4 m půdorysně přímočarých zřízení</t>
  </si>
  <si>
    <t>0,9*(0,15+1,75+0,7+1,1+3,13+0,95+0,945+0,22+3,59+0,7+1,32+2,15+1,33+0,25*2) "schodiště v místnosti 005, 117, 201"</t>
  </si>
  <si>
    <t xml:space="preserve">1,0*(0,15+3,46+1,02+1,43+3,48+0,43+0,4) "schodiště v místnosti  116, 206"</t>
  </si>
  <si>
    <t>57</t>
  </si>
  <si>
    <t>431351122</t>
  </si>
  <si>
    <t>Odstranění bednění podest schodišť a ramp přímočarých v do 4 m</t>
  </si>
  <si>
    <t>-121265832</t>
  </si>
  <si>
    <t xml:space="preserve">Bednění podest, podstupňových desek a ramp včetně podpěrné konstrukce  výšky do 4 m půdorysně přímočarých odstranění</t>
  </si>
  <si>
    <t>58</t>
  </si>
  <si>
    <t>433351131</t>
  </si>
  <si>
    <t>Zřízení bednění schodnic přímočarých schodišť v do 4 m</t>
  </si>
  <si>
    <t>-1423105068</t>
  </si>
  <si>
    <t xml:space="preserve">Bednění schodnic včetně podpěrné konstrukce  výšky do 4 m půdorysně přímočarých zřízení</t>
  </si>
  <si>
    <t>0,9*(0,318+0,163*(5+10)+0,085+0,25+0,163*(10+8)+0,085)+0,25*0,15*2 "schodiště v místnosti 005, 117, 201"</t>
  </si>
  <si>
    <t xml:space="preserve">1,0*(0,32+0,164*(10+10)+0,08)+0,15*0,4 "schodiště v místnosti  116, 206"</t>
  </si>
  <si>
    <t>59</t>
  </si>
  <si>
    <t>433351132</t>
  </si>
  <si>
    <t>Odstranění bednění schodnic přímočarých schodišť v do 4 m</t>
  </si>
  <si>
    <t>-1140656349</t>
  </si>
  <si>
    <t xml:space="preserve">Bednění schodnic včetně podpěrné konstrukce  výšky do 4 m půdorysně přímočarých odstranění</t>
  </si>
  <si>
    <t>Úpravy povrchů, podlahy a osazování výplní</t>
  </si>
  <si>
    <t>61</t>
  </si>
  <si>
    <t>Úprava povrchů vnitřních</t>
  </si>
  <si>
    <t>60</t>
  </si>
  <si>
    <t>612131301</t>
  </si>
  <si>
    <t>Cementový postřik vnitřních stěn nanášený celoplošně strojně</t>
  </si>
  <si>
    <t>1115746433</t>
  </si>
  <si>
    <t xml:space="preserve">Podkladní a spojovací vrstva vnitřních omítaných ploch  cementový postřik nanášený strojně celoplošně stěn</t>
  </si>
  <si>
    <t>2,46*(7,2*2+2,625*2)-(0,8*1,97*2+1,6*1,97*1+2,0*2,3*1) "místnost 001"</t>
  </si>
  <si>
    <t>2,46*(2,625*2+2,0*2)-(0,8*1,97*1) "místnost 002"</t>
  </si>
  <si>
    <t>2,46*(5,1*2+2,625*2)-(1,6*1,97*1+2,0*2,3*1) "místnost 003"</t>
  </si>
  <si>
    <t>2,46*(2,05*2+2,0*2)-(0,8*1,97*1+1,6*1,97*1) "místnost 004"</t>
  </si>
  <si>
    <t>2,46*(5,1*2+2,05*2)-(1,6*1,97*1+1,5*0,75*1) "místnost 005"</t>
  </si>
  <si>
    <t>3,46*(2,4*2+8,5*2)-(1,6*1,97*2+1,8*2,65*1+0,8*1,97*2+0,7*1,97*2) "místnost 101"</t>
  </si>
  <si>
    <t>3,46*(11,0*2+8,15*2)-(1,6*1,97*1+0,8*1,97*1+0,7*1,97*1+1,0*1,75*2+1,5*0,75*2) "místnost 110"</t>
  </si>
  <si>
    <t>3,46*(0,9*2+1,95*2)-(0,7*1,97*1+0,625*0,75*1) "místnost 111"</t>
  </si>
  <si>
    <t>3,46*(2,4*2+5,85*2)-(1,6*1,97*1+0,8*1,97*2+1,5*0,75*1) "místnost 116"</t>
  </si>
  <si>
    <t>2,84*(5,1*2+2,05*2)-(1,6*1,97*1+1,5*0,75*1) "místnost 117"</t>
  </si>
  <si>
    <t>2,84*(2,05*2+2,0*2)-(0,9*2,65*1+1,6*1,97*1+0,8*1,97*1) "místnost 118"</t>
  </si>
  <si>
    <t>2,84*(4,1*2+2,6*2)-(0,8*1,97*2+0,7*1,97*1) "místnost 119"</t>
  </si>
  <si>
    <t>2,84*(3,7*2+3,55*2+0,95*2)-(0,7*1,97*3+0,625*0,75*2+1,5*0,75*1) "místnost 120, 121"</t>
  </si>
  <si>
    <t>2,84*(1,5*2+2,95*2)-(0,7*1,97*1+0,625*0,75*1) "místnost 122"</t>
  </si>
  <si>
    <t>2,84*(3,5*2+2,6*2)-(0,7*1,97*1+0,8*1,97*1+1,5*0,75*1) "místnost 123"</t>
  </si>
  <si>
    <t>4,4*(5,6+7,7+5,6)-(1,5*0,75*1+0,8*1,97*2+3,0*3,5*1) "místnost 124"</t>
  </si>
  <si>
    <t>5,4*(5,55+12,6+4,9+5,55)+7,7*1,3+0,3*3,6*2-(3,975*4,0*1+1,5*0,75*1+0,8*1,97*1) "místnost 125"</t>
  </si>
  <si>
    <t>1,71*7,2+3,19*(0,315+4,25+1,2+2,95+1,515)+1,735*2*1,71+2*1,48*1,735*0,5-(0,8*1,97*1+0,9*1,97*1) "místnost 201"</t>
  </si>
  <si>
    <t>1,71*3,5+3,19*(3,5+2,57*2)+1,71*1,735*2+2*1,48*1,735*0,5-0,9*1,97*1 "místnost 202"</t>
  </si>
  <si>
    <t>3,19*(4,1*2+2,95*2)-(0,8*1,97*1+0,7*1,97*1+1,5*0,75*1) "místnost 203"</t>
  </si>
  <si>
    <t>3,19*(3,55+0,715*2)+1,71*3,55+1,71*1,735*2+2*1,48*1,735*0,5-0,7*1,97*1 "místnost 204"</t>
  </si>
  <si>
    <t>1,2*(14,5*2+2,4*2)+2*(14,5+9,45)*2,2*0,5-(0,9*1,97*3)+(3,1*2,4-1,6*1,97)*2 "místnost 206"</t>
  </si>
  <si>
    <t>3,4*(3,35*2+5,15*2)-0,9*1,97*1 "místnost 208"</t>
  </si>
  <si>
    <t>0,25*((1,5+0,75*2)*10+(1,0+1,75*2)*2+(0,625+0,75*2)*4) "špalety okna"</t>
  </si>
  <si>
    <t>0,15*((1,0+2,65*2)*1+(2,0+2,65*2)*1) "špalety dveře"</t>
  </si>
  <si>
    <t>612311131</t>
  </si>
  <si>
    <t>Potažení vnitřních stěn vápenným štukem tloušťky do 3 mm</t>
  </si>
  <si>
    <t>936899581</t>
  </si>
  <si>
    <t>Potažení vnitřních ploch štukem tloušťky do 3 mm svislých konstrukcí stěn</t>
  </si>
  <si>
    <t>2,3*(7,2*2+2,625*2)-(0,8*1,97*2+1,6*1,97*1+2,0*2,3*1) "místnost 001"</t>
  </si>
  <si>
    <t>2,3*(2,625*2+2,0*2)-(0,8*1,97*1) "místnost 002"</t>
  </si>
  <si>
    <t>2,3*(5,1*2+2,625*2)-(1,6*1,97*1+2,0*2,3*1) "místnost 003"</t>
  </si>
  <si>
    <t>2,3*(2,05*2+2,0*2)-(0,8*1,97*1+1,6*1,97*1) "místnost 004"</t>
  </si>
  <si>
    <t>2,3*(5,1*2+2,05*2)-(1,6*1,97*1+1,5*0,75*1) "místnost 005"</t>
  </si>
  <si>
    <t>3,0*(2,4*2+8,5*2)-(1,6*1,97*2+1,8*2,65*1+0,8*1,97*2+0,7*1,97*2) "místnost 101"</t>
  </si>
  <si>
    <t>3,0*(11,0*2+8,15*2)-(1,6*1,97*1+0,8*1,97*1+0,7*1,97*1+1,0*1,75*2+1,5*0,75*2) "místnost 110"</t>
  </si>
  <si>
    <t>0,9*(0,9*2+1,95*2) "místnost 111"</t>
  </si>
  <si>
    <t>3,0*(2,4*2+5,85*2)-(1,6*1,97*1+0,8*1,97*2+1,5*0,75*1) "místnost 116"</t>
  </si>
  <si>
    <t>2,74*(5,1*2+2,05*2)-(1,6*1,97*1+1,5*0,75*1) "místnost 117"</t>
  </si>
  <si>
    <t>2,74*(2,05*2+2,0*2)-(0,9*2,65*1+1,6*1,97*1+0,8*1,97*1) "místnost 118"</t>
  </si>
  <si>
    <t>0,34*(4,1*2+2,6*2) "místnost 119"</t>
  </si>
  <si>
    <t>0,34*(3,7*2+3,55*2+0,95*2) "místnost 120, 121"</t>
  </si>
  <si>
    <t>0,34*(1,5*2+2,95*2) "místnost 122"</t>
  </si>
  <si>
    <t>0,34*(3,5*2+2,6*2) "místnost 123"</t>
  </si>
  <si>
    <t>4,1*(5,6+7,7+5,6)-(1,5*0,75*1+0,8*1,97*2+3,0*3,5*1) "místnost 124"</t>
  </si>
  <si>
    <t>5,1*(5,55+12,6+4,9+5,55)+7,7*1,3+0,3*3,6*2-(3,975*4,0*1+1,5*0,75*1+0,8*1,97*1) "místnost 125"</t>
  </si>
  <si>
    <t>1,61*7,2+2,79*(0,315+4,25+1,2+2,95+1,515)+1,735*2*1,61+2*1,38*1,735*0,5-(0,8*1,97*1+0,9*1,97*1) "místnost 201"</t>
  </si>
  <si>
    <t>1,61*3,5+2,79*(3,5+2,57*2)+1,61*1,735*2+2*1,38*1,735*0,5-0,9*1,97*1 "místnost 202"</t>
  </si>
  <si>
    <t>2,79*(4,1*2+2,95*2)-(0,8*1,97*1+0,7*1,97*1+1,5*0,75*1) "místnost 203"</t>
  </si>
  <si>
    <t>29,079-24,446 "místnost 204 dle cementového postřiku + odečtena hrubě zatřená omítka"</t>
  </si>
  <si>
    <t>1,1*(14,5*2+2,4*2)+2*(14,5+9,45)*2,2*0,5-(0,9*1,97*3)+(3,1*2,4-1,6*1,97)*2 "místnost 206"</t>
  </si>
  <si>
    <t>3,0*(3,35*2+5,15*2)-0,9*1,97*1 "místnost 208"</t>
  </si>
  <si>
    <t>62</t>
  </si>
  <si>
    <t>612321311</t>
  </si>
  <si>
    <t>Vápenocementová omítka hrubá jednovrstvá zatřená vnitřních stěn nanášená strojně</t>
  </si>
  <si>
    <t>-1026957528</t>
  </si>
  <si>
    <t xml:space="preserve">Omítka vápenocementová vnitřních ploch  nanášená strojně jednovrstvá, tloušťky do 10 mm hrubá zatřená svislých konstrukcí stěn</t>
  </si>
  <si>
    <t>2,56*(0,9*2+1,95*2)-(0,7*1,97*1+0,625*0,75*1) "místnost 111"</t>
  </si>
  <si>
    <t>2,5*(4,1*2+2,6*2)-(0,8*1,97*2+0,7*1,97*1) "místnost 119"</t>
  </si>
  <si>
    <t>2,5*(3,7*2+3,55*2+0,95*2)-(0,7*1,97*3+0,625*0,75*2+1,5*0,75*1) "místnost 120, 121"</t>
  </si>
  <si>
    <t>2,5*(1,5*2+2,95*2)-(0,7*1,97*1+0,625*0,75*1) "místnost 122"</t>
  </si>
  <si>
    <t>2,5*(3,5*2+2,6*2)-(0,7*1,97*1+0,8*1,97*1+1,5*0,75*1) "místnost 123"</t>
  </si>
  <si>
    <t>2,5*(3,55+0,715*2)+1,71*3,55+1,71*1,735*2+2*0,79*1,735*0,5-0,7*1,97*1 "místnost 204"</t>
  </si>
  <si>
    <t>63</t>
  </si>
  <si>
    <t>612321321</t>
  </si>
  <si>
    <t>Vápenocementová omítka hladká jednovrstvá vnitřních stěn nanášená strojně</t>
  </si>
  <si>
    <t>-743808115</t>
  </si>
  <si>
    <t xml:space="preserve">Omítka vápenocementová vnitřních ploch  nanášená strojně jednovrstvá, tloušťky do 10 mm hladká svislých konstrukcí stěn</t>
  </si>
  <si>
    <t>64</t>
  </si>
  <si>
    <t>619991021</t>
  </si>
  <si>
    <t>Oblepení rámů a keramických soklů lepící páskou</t>
  </si>
  <si>
    <t>814981268</t>
  </si>
  <si>
    <t xml:space="preserve">Zakrytí vnitřních ploch před znečištěním  včetně pozdějšího odkrytí rámů oken a dveří, keramických soklů oblepením malířskou páskou</t>
  </si>
  <si>
    <t>(1,5+0,75*2)*10+(1,0+1,75*2)*2+(0,625+0,75*2)*4 "okna"</t>
  </si>
  <si>
    <t>(1,0+2,65*2)*1+(2,0+2,65*2)*1 "dveře"</t>
  </si>
  <si>
    <t>(2,0+2,3*2)*2+(3,0+3,5*2)*1+(3,975+4,0*2)*1 "vrata"</t>
  </si>
  <si>
    <t>203,395+49,124 "zapravení soklu</t>
  </si>
  <si>
    <t>65</t>
  </si>
  <si>
    <t>619995001</t>
  </si>
  <si>
    <t>Začištění omítek kolem oken, dveří, podlah nebo obkladů</t>
  </si>
  <si>
    <t>71547962</t>
  </si>
  <si>
    <t xml:space="preserve">Začištění omítek (s dodáním hmot)  kolem oken, dveří, podlah, obkladů apod.</t>
  </si>
  <si>
    <t>Úprava povrchů vnějších</t>
  </si>
  <si>
    <t>66</t>
  </si>
  <si>
    <t>622131301</t>
  </si>
  <si>
    <t>Cementový postřik vnějších stěn nanášený celoplošně strojně</t>
  </si>
  <si>
    <t>1196969250</t>
  </si>
  <si>
    <t xml:space="preserve">Podkladní a spojovací vrstva vnějších omítaných ploch  cementový postřik nanášený strojně celoplošně stěn</t>
  </si>
  <si>
    <t>38,27-(1,6*2,31*1+1,0*1,75*2)</t>
  </si>
  <si>
    <t>49,42-(0,625*0,75*1)+28,42+73,92-(1,5*0,75*3)</t>
  </si>
  <si>
    <t>140,31-(0,9*2,31*1+3,0*3,16*1+3,975*3,66*1)</t>
  </si>
  <si>
    <t>71,08-(0,625*0,75*3+1,5*0,75*3+2,0*1,95*2)+31,62-1,5*0,75*2+39,52-1,5*0,75*2</t>
  </si>
  <si>
    <t>0,15*((1,5+0,75*2)*10+(1,0+1,75*2)*2+(0,625+0,75*2)*4) "špalety okna"</t>
  </si>
  <si>
    <t>0,15*((1,0+2,31*2)*1+(2,0+2,31*2)*1) "špalety dveře"</t>
  </si>
  <si>
    <t>0,45*(3,0+3,16*2+3,975+3,66*2+(2,0+1,95*2)*2) "špalety vrata"</t>
  </si>
  <si>
    <t>67</t>
  </si>
  <si>
    <t>622321321</t>
  </si>
  <si>
    <t>Vápenocementová omítka hladká jednovrstvá vnějších stěn nanášená strojně</t>
  </si>
  <si>
    <t>1453260492</t>
  </si>
  <si>
    <t xml:space="preserve">Omítka vápenocementová vnějších ploch  nanášená strojně jednovrstvá, tloušťky do 15 mm hladká stěn</t>
  </si>
  <si>
    <t>68</t>
  </si>
  <si>
    <t>622211011</t>
  </si>
  <si>
    <t>Montáž kontaktního zateplení vnějších stěn z polystyrénových desek tl do 80 mm</t>
  </si>
  <si>
    <t>-483512368</t>
  </si>
  <si>
    <t xml:space="preserve">Montáž kontaktního zateplení  z polystyrenových desek nebo z kombinovaných desek na vnější stěny, tloušťky desek přes 40 do 80 mm</t>
  </si>
  <si>
    <t>7,36+5,33+8,14+21,95+32,52-0,39*(3,975+3,0+1,0)+7,81+17,76+21,78</t>
  </si>
  <si>
    <t>69</t>
  </si>
  <si>
    <t>28376014</t>
  </si>
  <si>
    <t xml:space="preserve">deska fasádní polystyrénová soklová  tl 60mm</t>
  </si>
  <si>
    <t>-1687856856</t>
  </si>
  <si>
    <t>119,54*1,02 "Přepočtené koeficientem množství</t>
  </si>
  <si>
    <t>70</t>
  </si>
  <si>
    <t>622531011</t>
  </si>
  <si>
    <t>Tenkovrstvá silikonová zrnitá omítka tl. 1,5 mm včetně penetrace vnějších stěn</t>
  </si>
  <si>
    <t>500864784</t>
  </si>
  <si>
    <t xml:space="preserve">Omítka tenkovrstvá silikonová vnějších ploch  probarvená, včetně penetrace podkladu zrnitá, tloušťky 1,5 mm stěn</t>
  </si>
  <si>
    <t>441,880 "plocha hladké omítky"</t>
  </si>
  <si>
    <t>71</t>
  </si>
  <si>
    <t>622511101</t>
  </si>
  <si>
    <t>Tenkovrstvá akrylátová mozaiková jemnozrnná omítka včetně penetrace vnějších stěn</t>
  </si>
  <si>
    <t>2123448461</t>
  </si>
  <si>
    <t xml:space="preserve">Omítka tenkovrstvá akrylátová vnějších ploch  probarvená, včetně penetrace podkladu mozaiková jemnozrnná stěn</t>
  </si>
  <si>
    <t>3,59+5,07+7,75+15,12+7,73+2,92+17,0+20,83</t>
  </si>
  <si>
    <t>72</t>
  </si>
  <si>
    <t>629991012</t>
  </si>
  <si>
    <t>Zakrytí výplní otvorů fólií přilepenou na začišťovací lišty</t>
  </si>
  <si>
    <t>997305966</t>
  </si>
  <si>
    <t xml:space="preserve">Zakrytí vnějších ploch před znečištěním  včetně pozdějšího odkrytí výplní otvorů a svislých ploch fólií přilepenou na začišťovací lištu</t>
  </si>
  <si>
    <t>1,5*0,75*10+1,0*1,75*2+0,625*0,75*4 "okna"</t>
  </si>
  <si>
    <t>1,0*2,65*1+2,0*2,65*1 "dveře"</t>
  </si>
  <si>
    <t>2,0*2,3*2+3,0*3,5*1+3,975*4,0*1 "vrata"</t>
  </si>
  <si>
    <t>60,175*2 "Přepočtené koeficientem množství</t>
  </si>
  <si>
    <t>Podlahy a podlahové konstrukce</t>
  </si>
  <si>
    <t>73</t>
  </si>
  <si>
    <t>631311125</t>
  </si>
  <si>
    <t>Mazanina tl do 120 mm z betonu prostého bez zvýšených nároků na prostředí tř. C 20/25</t>
  </si>
  <si>
    <t>-687739832</t>
  </si>
  <si>
    <t xml:space="preserve">Mazanina z betonu  prostého bez zvýšených nároků na prostředí tl. přes 80 do 120 mm tř. C 20/25</t>
  </si>
  <si>
    <t>0,1*(19,03+5,25+13,39) "místnost 001 - 003"</t>
  </si>
  <si>
    <t>0,1*(71,37+44,2) "místnost 124, 125"</t>
  </si>
  <si>
    <t>74</t>
  </si>
  <si>
    <t>631319012</t>
  </si>
  <si>
    <t>Příplatek k mazanině tl do 120 mm za přehlazení povrchu</t>
  </si>
  <si>
    <t>-1121976413</t>
  </si>
  <si>
    <t xml:space="preserve">Příplatek k cenám mazanin  za úpravu povrchu mazaniny přehlazením, mazanina tl. přes 80 do 120 mm</t>
  </si>
  <si>
    <t>75</t>
  </si>
  <si>
    <t>631319202</t>
  </si>
  <si>
    <t>Příplatek k mazaninám za přidání ocelových vláken (drátkobeton) pro objemové vyztužení 20 kg/m3</t>
  </si>
  <si>
    <t>-497223737</t>
  </si>
  <si>
    <t xml:space="preserve">Příplatek k cenám betonových mazanin za vyztužení  ocelovými vlákny (drátkobeton) objemové vyztužení 20 kg/m3</t>
  </si>
  <si>
    <t>76</t>
  </si>
  <si>
    <t>632441213</t>
  </si>
  <si>
    <t>Potěr anhydritový samonivelační litý C20 tl do 40 mm</t>
  </si>
  <si>
    <t>-2073464487</t>
  </si>
  <si>
    <t>Potěr anhydritový samonivelační litý tř. C 20, tl. přes 35 do 40 mm</t>
  </si>
  <si>
    <t>4,1+10,46 "místnost 004, 005"</t>
  </si>
  <si>
    <t>20,69+14,18+72,75+1,76 "místnost 101, 116, 110, 111"</t>
  </si>
  <si>
    <t>10,46+4,25+10,13+11,71+1,26+3,98+9,24 "místnost 117 - 123"</t>
  </si>
  <si>
    <t>34,8+17,40 "místnost 206, 208"</t>
  </si>
  <si>
    <t>20,12+15,05+11,05+8,7 "místnost 201 - 204"</t>
  </si>
  <si>
    <t>77</t>
  </si>
  <si>
    <t>632481213</t>
  </si>
  <si>
    <t>Separační vrstva z PE fólie</t>
  </si>
  <si>
    <t>-1962731802</t>
  </si>
  <si>
    <t xml:space="preserve">Separační vrstva k oddělení podlahových vrstev  z polyetylénové fólie</t>
  </si>
  <si>
    <t>282,09*1,1 "Přepočtené koeficientem množství</t>
  </si>
  <si>
    <t>78</t>
  </si>
  <si>
    <t>634112123</t>
  </si>
  <si>
    <t>Obvodová dilatace podlahovým páskem z pěnového PE s fólií mezi stěnou a mazaninou nebo potěrem v 80 mm</t>
  </si>
  <si>
    <t>1408916161</t>
  </si>
  <si>
    <t>Obvodová dilatace mezi stěnou a mazaninou nebo potěrem podlahovým páskem z pěnového PE s fólií tl. do 10 mm, výšky 80 mm</t>
  </si>
  <si>
    <t>7,2*2+2,625*2+2,0*2+2,625*2+2,625*2+5,1*2+2,05*2+2,0*2+2,05*2+5,1*2 "místnost 001 - 005"</t>
  </si>
  <si>
    <t>8,5*2+2,4*2+2,4*2+5,85*2+11,0*2+5,9+1,7+0,55+8,15+0,9*2+1,95*2 "místnost 101, 116, 110, 111"</t>
  </si>
  <si>
    <t xml:space="preserve">12,6+5,55+4,9+5,3+7,7+5,3+0,3+5,55+0,5*2+0,3*2  "místnost 124, 125"</t>
  </si>
  <si>
    <t>5,1*2+2,05*2+2,0*2+2,05*2+4,1*2+2,6*2+3,7*2+3,55*2+0,95*2+0,1 "místnost 117 - 121"</t>
  </si>
  <si>
    <t>1,35*2+2,95*2+3,5*2+2,6*2 "místnost 122, 123"</t>
  </si>
  <si>
    <t>3,25+3,5+2,05+1,2+2,95+4,3*2+3,5*2+4,1*2+2,95*2+3,55*2+2,45*2 "místnost 201 - 204"</t>
  </si>
  <si>
    <t>2,4*2+10,13*2+3,35*2+5,15*2 "místnost 206, 208"</t>
  </si>
  <si>
    <t>79</t>
  </si>
  <si>
    <t>633811111</t>
  </si>
  <si>
    <t>Broušení nerovností betonových podlah do 2 mm - stržení šlemu</t>
  </si>
  <si>
    <t>-758282682</t>
  </si>
  <si>
    <t xml:space="preserve">Broušení betonových podlah  nerovností do 2 mm (stržení šlemu)</t>
  </si>
  <si>
    <t>19,03+5,25+13,39 "místnost 001 - 003"</t>
  </si>
  <si>
    <t>71,37+44,2 "místnost 124, 125"</t>
  </si>
  <si>
    <t>80</t>
  </si>
  <si>
    <t>633811119</t>
  </si>
  <si>
    <t>Příplatek k broušení nerovností betonových podlah ZKD 1 mm úběru</t>
  </si>
  <si>
    <t>-1628027113</t>
  </si>
  <si>
    <t xml:space="preserve">Broušení betonových podlah  Příplatek k ceně za každý další 1 mm úběru</t>
  </si>
  <si>
    <t>153,24*2 "Přepočtené koeficientem množství</t>
  </si>
  <si>
    <t>81</t>
  </si>
  <si>
    <t>941311112</t>
  </si>
  <si>
    <t>Montáž lešení řadového modulového lehkého zatížení do 200 kg/m2 š do 0,9 m v do 25 m</t>
  </si>
  <si>
    <t>-1154774086</t>
  </si>
  <si>
    <t xml:space="preserve">Montáž lešení řadového modulového lehkého pracovního s podlahami  s provozním zatížením tř. 3 do 200 kg/m2 šířky tř. SW06 přes 0,6 do 0,9 m, výšky přes 10 do 25 m</t>
  </si>
  <si>
    <t>9,2*4,9+25,95+46,94+101,05+10,5*6,7+8,6*6,7+91,82+122,63</t>
  </si>
  <si>
    <t>82</t>
  </si>
  <si>
    <t>941311211</t>
  </si>
  <si>
    <t>Příplatek k lešení řadovému modulovému lehkému š 0,9 m v do 25 m za první a ZKD den použití</t>
  </si>
  <si>
    <t>975311050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</si>
  <si>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</si>
  <si>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561,44*45 "Přepočtené koeficientem množství</t>
  </si>
  <si>
    <t>83</t>
  </si>
  <si>
    <t>941311812</t>
  </si>
  <si>
    <t>Demontáž lešení řadového modulového lehkého zatížení do 200 kg/m2 š do 0,9 m v do 25 m</t>
  </si>
  <si>
    <t>1122880749</t>
  </si>
  <si>
    <t xml:space="preserve">Demontáž lešení řadového modulového lehkého pracovního s podlahami  s provozním zatížením tř. 3 do 200 kg/m2 šířky SW06 přes 0,6 do 0,9 m, výšky přes 10 do 25 m</t>
  </si>
  <si>
    <t>84</t>
  </si>
  <si>
    <t>944511111</t>
  </si>
  <si>
    <t>Montáž ochranné sítě z textilie z umělých vláken</t>
  </si>
  <si>
    <t>805182304</t>
  </si>
  <si>
    <t xml:space="preserve">Montáž ochranné sítě  zavěšené na konstrukci lešení z textilie z umělých vláken</t>
  </si>
  <si>
    <t>85</t>
  </si>
  <si>
    <t>944511211</t>
  </si>
  <si>
    <t>Příplatek k ochranné síti za první a ZKD den použití</t>
  </si>
  <si>
    <t>1436689969</t>
  </si>
  <si>
    <t xml:space="preserve">Montáž ochranné sítě  Příplatek za první a každý další den použití sítě k ceně -1111</t>
  </si>
  <si>
    <t>86</t>
  </si>
  <si>
    <t>944511811</t>
  </si>
  <si>
    <t>Demontáž ochranné sítě z textilie z umělých vláken</t>
  </si>
  <si>
    <t>-2092016621</t>
  </si>
  <si>
    <t xml:space="preserve">Demontáž ochranné sítě  zavěšené na konstrukci lešení z textilie z umělých vláken</t>
  </si>
  <si>
    <t>87</t>
  </si>
  <si>
    <t>949101111</t>
  </si>
  <si>
    <t>Lešení pomocné pro objekty pozemních staveb s lešeňovou podlahou v do 1,9 m zatížení do 150 kg/m2</t>
  </si>
  <si>
    <t>1591853053</t>
  </si>
  <si>
    <t xml:space="preserve">Lešení pomocné pracovní pro objekty pozemních staveb  pro zatížení do 150 kg/m2, o výšce lešeňové podlahy do 1,9 m</t>
  </si>
  <si>
    <t>20,69+72,75+4,25 "místnost 101, 110, 118"</t>
  </si>
  <si>
    <t>44,2+71,37 "místnost 124, 125"</t>
  </si>
  <si>
    <t>(3,32*2+9,7)*2,4 "místnost 206"</t>
  </si>
  <si>
    <t>3,35*5,15 "místnost 208"</t>
  </si>
  <si>
    <t>(2,06*2+4,33)*7,2 "místnost 201 - 204"</t>
  </si>
  <si>
    <t>1,76+10,13+11,71+1,26+3,98+9,24 "místnost 111, 119 - 123"</t>
  </si>
  <si>
    <t>88</t>
  </si>
  <si>
    <t>949101112</t>
  </si>
  <si>
    <t>Lešení pomocné pro objekty pozemních staveb s lešeňovou podlahou v do 3,5 m zatížení do 150 kg/m2</t>
  </si>
  <si>
    <t>1068564630</t>
  </si>
  <si>
    <t xml:space="preserve">Lešení pomocné pracovní pro objekty pozemních staveb  pro zatížení do 150 kg/m2, o výšce lešeňové podlahy přes 1,9 do 3,5 m</t>
  </si>
  <si>
    <t>71,37 " místnost 124</t>
  </si>
  <si>
    <t>44,20 "místnost 125</t>
  </si>
  <si>
    <t>89</t>
  </si>
  <si>
    <t>953735115</t>
  </si>
  <si>
    <t>Odvětrání vodorovné plastovými troubami DN do 160 mm ukládanými na sraz</t>
  </si>
  <si>
    <t>-2128448581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</si>
  <si>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</si>
  <si>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0,45*4+0,1*1</t>
  </si>
  <si>
    <t>90</t>
  </si>
  <si>
    <t>9-01</t>
  </si>
  <si>
    <t>Vyvrtání otvoru pro odvětrání pr. 160 mm skrz zdivo tl. 450 mm</t>
  </si>
  <si>
    <t>ks</t>
  </si>
  <si>
    <t>1771445104</t>
  </si>
  <si>
    <t>91</t>
  </si>
  <si>
    <t>9-02</t>
  </si>
  <si>
    <t>Vyvrtání otvoru pro odvětrání pr. 160 mm skrz zdivo tl. 100 mm</t>
  </si>
  <si>
    <t>-1962465629</t>
  </si>
  <si>
    <t>92</t>
  </si>
  <si>
    <t>953941611</t>
  </si>
  <si>
    <t>Osazování konzol ve zdivu cihelném</t>
  </si>
  <si>
    <t>-1935961952</t>
  </si>
  <si>
    <t>Osazování drobných přístrojů ve zdivu cihelném - hasící přístroje</t>
  </si>
  <si>
    <t>93</t>
  </si>
  <si>
    <t>44932110-01</t>
  </si>
  <si>
    <t>přístroj hasicí ruční s hasící schopnosti min. 21A, 113B</t>
  </si>
  <si>
    <t>500764052</t>
  </si>
  <si>
    <t>přístroj hasicí ruční s hasící schopnosti min.</t>
  </si>
  <si>
    <t>998</t>
  </si>
  <si>
    <t>Přesun hmot</t>
  </si>
  <si>
    <t>94</t>
  </si>
  <si>
    <t>998011003</t>
  </si>
  <si>
    <t>Přesun hmot pro budovy zděné v do 24 m</t>
  </si>
  <si>
    <t>1333013906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</si>
  <si>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</si>
  <si>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711</t>
  </si>
  <si>
    <t>Izolace proti vodě, vlhkosti a plynům</t>
  </si>
  <si>
    <t>95</t>
  </si>
  <si>
    <t>711111002</t>
  </si>
  <si>
    <t>Provedení izolace proti zemní vlhkosti vodorovné za studena lakem asfaltovým</t>
  </si>
  <si>
    <t>1030675705</t>
  </si>
  <si>
    <t xml:space="preserve">Provedení izolace proti zemní vlhkosti natěradly a tmely za studena  na ploše vodorovné V nátěrem lakem asfaltovým</t>
  </si>
  <si>
    <t>7,88*8,46</t>
  </si>
  <si>
    <t>6,23*13,28+5,22*8,46</t>
  </si>
  <si>
    <t>15,26*2,78+11,76*6,12+3,58*3,38</t>
  </si>
  <si>
    <t>96</t>
  </si>
  <si>
    <t>11163150</t>
  </si>
  <si>
    <t>lak penetrační asfaltový</t>
  </si>
  <si>
    <t>1362151594</t>
  </si>
  <si>
    <t>320,055</t>
  </si>
  <si>
    <t>320,055*0,00035 "Přepočtené koeficientem množství</t>
  </si>
  <si>
    <t>97</t>
  </si>
  <si>
    <t>711112002</t>
  </si>
  <si>
    <t>Provedení izolace proti zemní vlhkosti svislé za studena lakem asfaltovým</t>
  </si>
  <si>
    <t>99663003</t>
  </si>
  <si>
    <t xml:space="preserve">Provedení izolace proti zemní vlhkosti natěradly a tmely za studena  na ploše svislé S nátěrem lakem asfaltovým</t>
  </si>
  <si>
    <t>2,66*8,6 "izolace zdiva u ztraceného bednění"</t>
  </si>
  <si>
    <t>2,66*7,95-4,84 "izolace zdiva z vnějšího schodiště"</t>
  </si>
  <si>
    <t>0,5*(8,6-2,0*2+7,95+11,75-3,0-3,975+9,2-2,0+2,55+9,5+3,5+7,6+5,45) "sokl"</t>
  </si>
  <si>
    <t>98</t>
  </si>
  <si>
    <t>479670960</t>
  </si>
  <si>
    <t>65,746*0,00045 "Přepočtené koeficientem množství</t>
  </si>
  <si>
    <t>99</t>
  </si>
  <si>
    <t>711141559</t>
  </si>
  <si>
    <t>Provedení izolace proti zemní vlhkosti pásy přitavením vodorovné NAIP</t>
  </si>
  <si>
    <t>-971883353</t>
  </si>
  <si>
    <t xml:space="preserve">Provedení izolace proti zemní vlhkosti pásy přitavením  NAIP na ploše vodorovné V</t>
  </si>
  <si>
    <t>320,055*2 "2 vrstvy"</t>
  </si>
  <si>
    <t>100</t>
  </si>
  <si>
    <t>62855001</t>
  </si>
  <si>
    <t>pás asfaltový natavitelný modifikovaný SBS tl 4,0mm s vložkou z polyesterové rohože a spalitelnou PE fólií nebo jemnozrnný minerálním posypem na horním povrchu</t>
  </si>
  <si>
    <t>1246257916</t>
  </si>
  <si>
    <t>640,11*1,15 "Přepočtené koeficientem množství</t>
  </si>
  <si>
    <t>101</t>
  </si>
  <si>
    <t>711142559</t>
  </si>
  <si>
    <t>Provedení izolace proti zemní vlhkosti pásy přitavením svislé NAIP</t>
  </si>
  <si>
    <t>1722682562</t>
  </si>
  <si>
    <t xml:space="preserve">Provedení izolace proti zemní vlhkosti pásy přitavením  NAIP na ploše svislé S</t>
  </si>
  <si>
    <t>65,746*2 "2 vrstvy"</t>
  </si>
  <si>
    <t>102</t>
  </si>
  <si>
    <t>-629837879</t>
  </si>
  <si>
    <t>131,492*1,15 "Přepočtené koeficientem množství</t>
  </si>
  <si>
    <t>103</t>
  </si>
  <si>
    <t>711491176</t>
  </si>
  <si>
    <t>Připevnění vodorovné izolace proti tlakové vodě ukončovací lištou</t>
  </si>
  <si>
    <t>692300009</t>
  </si>
  <si>
    <t xml:space="preserve">Provedení izolace proti povrchové a podpovrchové tlakové vodě ostatní  na ploše vodorovné V připevnění izolace ukončovací lištou</t>
  </si>
  <si>
    <t>2,5+6,0+8,0</t>
  </si>
  <si>
    <t>104</t>
  </si>
  <si>
    <t>28323009</t>
  </si>
  <si>
    <t>lišta ukončovací pro drenážní fólie profilované tl 8mm</t>
  </si>
  <si>
    <t>-445056920</t>
  </si>
  <si>
    <t>16,5*1,05 "Přepočtené koeficientem množství</t>
  </si>
  <si>
    <t>105</t>
  </si>
  <si>
    <t>711491273</t>
  </si>
  <si>
    <t>Provedení izolace proti tlakové vodě svislé z nopové folie</t>
  </si>
  <si>
    <t>-944788836</t>
  </si>
  <si>
    <t xml:space="preserve">Provedení izolace proti povrchové a podpovrchové tlakové vodě ostatní  na ploše svislé S z nopové fólie</t>
  </si>
  <si>
    <t>5,45*2,8/2+(7,95-5,45)*2,8</t>
  </si>
  <si>
    <t>7,95*0,95/2</t>
  </si>
  <si>
    <t>106</t>
  </si>
  <si>
    <t>28323005</t>
  </si>
  <si>
    <t>fólie profilovaná (nopová) drenážní HDPE s výškou nopů 8mm</t>
  </si>
  <si>
    <t>836452269</t>
  </si>
  <si>
    <t>18,406*1,2 "Přepočtené koeficientem množství</t>
  </si>
  <si>
    <t>107</t>
  </si>
  <si>
    <t>998711101</t>
  </si>
  <si>
    <t>Přesun hmot tonážní pro izolace proti vodě, vlhkosti a plynům v objektech výšky do 6 m</t>
  </si>
  <si>
    <t>772651014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</si>
  <si>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</si>
  <si>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</si>
  <si>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</si>
  <si>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108</t>
  </si>
  <si>
    <t>713121111</t>
  </si>
  <si>
    <t>Montáž izolace tepelné podlah volně kladenými rohožemi, pásy, dílci, deskami 1 vrstva</t>
  </si>
  <si>
    <t>-356161663</t>
  </si>
  <si>
    <t>Montáž tepelné izolace podlah rohožemi, pásy, deskami, dílci, bloky (izolační materiál ve specifikaci) kladenými volně jednovrstvá</t>
  </si>
  <si>
    <t>19,03+5,25+13,39+4,1+10,46 "místnost 001 - 005"</t>
  </si>
  <si>
    <t>109</t>
  </si>
  <si>
    <t>28376524</t>
  </si>
  <si>
    <t>deska izolační s oboustranným rounem s rastrem PIR 1250 x 625 x 40mm</t>
  </si>
  <si>
    <t>426704653</t>
  </si>
  <si>
    <t>51,03*1,02 "Přepočtené koeficientem množství</t>
  </si>
  <si>
    <t>110</t>
  </si>
  <si>
    <t>28375675</t>
  </si>
  <si>
    <t>deska pro kročejový útlum tl 40mm</t>
  </si>
  <si>
    <t>260379244</t>
  </si>
  <si>
    <t>107,12*1,02 "Přepočtené koeficientem množství</t>
  </si>
  <si>
    <t>111</t>
  </si>
  <si>
    <t>28372306</t>
  </si>
  <si>
    <t>deska EPS 100 pro trvalé zatížení v tlaku (max. 2000 kg/m2) tl 60mm</t>
  </si>
  <si>
    <t>-1238622191</t>
  </si>
  <si>
    <t>37,67*1,02 "Přepočtené koeficientem množství</t>
  </si>
  <si>
    <t>112</t>
  </si>
  <si>
    <t>28372309</t>
  </si>
  <si>
    <t>deska EPS 100 pro trvalé zatížení v tlaku (max. 2000 kg/m2) tl 100mm</t>
  </si>
  <si>
    <t>-48036527</t>
  </si>
  <si>
    <t>123,94*1,02 "Přepočtené koeficientem množství</t>
  </si>
  <si>
    <t>113</t>
  </si>
  <si>
    <t>713131151</t>
  </si>
  <si>
    <t>Montáž izolace tepelné stěn a základů volně vloženými rohožemi, pásy, dílci, deskami 1 vrstva - věnce a trámy</t>
  </si>
  <si>
    <t>-1457875998</t>
  </si>
  <si>
    <t>Montáž tepelné izolace stěn rohožemi, pásy, deskami, dílci, bloky (izolační materiál ve specifikaci) vložením jednovrstvě</t>
  </si>
  <si>
    <t>7,7*0,22 "věnec V2"</t>
  </si>
  <si>
    <t>5,94*0,2 "trám T2"</t>
  </si>
  <si>
    <t>114</t>
  </si>
  <si>
    <t>28375933</t>
  </si>
  <si>
    <t>deska EPS 70 fasádní λ=0,039 tl 50mm</t>
  </si>
  <si>
    <t>-2126531190</t>
  </si>
  <si>
    <t>115</t>
  </si>
  <si>
    <t>28375936</t>
  </si>
  <si>
    <t>deska EPS 70 fasádní λ=0,039 tl 80mm</t>
  </si>
  <si>
    <t>-1832121420</t>
  </si>
  <si>
    <t>116</t>
  </si>
  <si>
    <t>713151111</t>
  </si>
  <si>
    <t>Montáž izolace tepelné střech šikmých kladené volně mezi krokve rohoží, pásů, desek</t>
  </si>
  <si>
    <t>-2076461586</t>
  </si>
  <si>
    <t>Montáž tepelné izolace střech šikmých rohožemi, pásy, deskami (izolační materiál ve specifikaci) kladenými volně mezi krokve</t>
  </si>
  <si>
    <t>(3,84*2+9,44)*2,4+17,4+71,37+44,2+(2,58*2+4,77)*7,2</t>
  </si>
  <si>
    <t>117</t>
  </si>
  <si>
    <t>63166771</t>
  </si>
  <si>
    <t>pás tepelně izolační mezi krokve λ=0,036-0,037 tl 180mm</t>
  </si>
  <si>
    <t>-1607325541</t>
  </si>
  <si>
    <t>245,554*1,02 "Přepočtené koeficientem množství</t>
  </si>
  <si>
    <t>118</t>
  </si>
  <si>
    <t>713151121</t>
  </si>
  <si>
    <t>Montáž izolace tepelné střech šikmých kladené volně pod krokve rohoží, pásů, desek</t>
  </si>
  <si>
    <t>-1252481753</t>
  </si>
  <si>
    <t>Montáž tepelné izolace střech šikmých rohožemi, pásy, deskami (izolační materiál ve specifikaci) kladenými volně pod krokve</t>
  </si>
  <si>
    <t>119</t>
  </si>
  <si>
    <t>63166765</t>
  </si>
  <si>
    <t>pás tepelně izolační mezi krokve λ=0,036-0,037 tl 120mm</t>
  </si>
  <si>
    <t>1725449139</t>
  </si>
  <si>
    <t>120</t>
  </si>
  <si>
    <t>998713102</t>
  </si>
  <si>
    <t>Přesun hmot tonážní pro izolace tepelné v objektech v do 12 m</t>
  </si>
  <si>
    <t>-489783381</t>
  </si>
  <si>
    <t>Přesun hmot pro izolace tepelné stanovený z hmotnosti přesunovaného materiálu vodorovná dopravní vzdálenost do 50 m v objektech výšky přes 6 m do 12 m</t>
  </si>
  <si>
    <t>721</t>
  </si>
  <si>
    <t>Zdravotechnika</t>
  </si>
  <si>
    <t>121</t>
  </si>
  <si>
    <t>721-01</t>
  </si>
  <si>
    <t>Zdravotechnika viz samostatný rozpočet</t>
  </si>
  <si>
    <t>kpl</t>
  </si>
  <si>
    <t>-2044718436</t>
  </si>
  <si>
    <t>723</t>
  </si>
  <si>
    <t>Zdravotechnika - vnitřní plynovod</t>
  </si>
  <si>
    <t>122</t>
  </si>
  <si>
    <t>723-01</t>
  </si>
  <si>
    <t>Rozvod plynu viz samostatný rozpočet</t>
  </si>
  <si>
    <t>287209308</t>
  </si>
  <si>
    <t>731</t>
  </si>
  <si>
    <t>Ústřední vytápění</t>
  </si>
  <si>
    <t>123</t>
  </si>
  <si>
    <t>731-01</t>
  </si>
  <si>
    <t>Ústřední topení viz samostatný rozpočet</t>
  </si>
  <si>
    <t>-1212214975</t>
  </si>
  <si>
    <t>741</t>
  </si>
  <si>
    <t>Elektroinstalace</t>
  </si>
  <si>
    <t>124</t>
  </si>
  <si>
    <t>741-01</t>
  </si>
  <si>
    <t>Elektroinstalace viz samostatný rozpočet</t>
  </si>
  <si>
    <t>1825438538</t>
  </si>
  <si>
    <t>751</t>
  </si>
  <si>
    <t>Vzduchotechnika</t>
  </si>
  <si>
    <t>125</t>
  </si>
  <si>
    <t>751-01</t>
  </si>
  <si>
    <t>Vzduchotechnika viz samostatný rozpočet</t>
  </si>
  <si>
    <t>2000350361</t>
  </si>
  <si>
    <t>126</t>
  </si>
  <si>
    <t>751398012</t>
  </si>
  <si>
    <t>Mtž větrací mřížky na kruhové potrubí D do 200 mm</t>
  </si>
  <si>
    <t>-422447209</t>
  </si>
  <si>
    <t xml:space="preserve">Montáž ostatních zařízení  větrací mřížky na kruhové potrubí, průměru přes 100 do 200 mm</t>
  </si>
  <si>
    <t>127</t>
  </si>
  <si>
    <t>751-02</t>
  </si>
  <si>
    <t>Dodávka kruhové větrací mřížky DN 150 mm se síťkou</t>
  </si>
  <si>
    <t>684583450</t>
  </si>
  <si>
    <t>762</t>
  </si>
  <si>
    <t>Konstrukce tesařské</t>
  </si>
  <si>
    <t>128</t>
  </si>
  <si>
    <t>762083122</t>
  </si>
  <si>
    <t>Impregnace řeziva proti dřevokaznému hmyzu, houbám a plísním máčením třída ohrožení 3 a 4</t>
  </si>
  <si>
    <t>892421039</t>
  </si>
  <si>
    <t xml:space="preserve">Práce společné pro tesařské konstrukce  impregnace řeziva máčením proti dřevokaznému hmyzu, houbám a plísním, třída ohrožení 3 a 4 (dřevo v exteriéru)</t>
  </si>
  <si>
    <t>18,237+1,154+3,344+0,894</t>
  </si>
  <si>
    <t>129</t>
  </si>
  <si>
    <t>762332132</t>
  </si>
  <si>
    <t>Montáž vázaných kcí krovů pravidelných z hraněného řeziva průřezové plochy do 224 cm2</t>
  </si>
  <si>
    <t>-859677420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</si>
  <si>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</si>
  <si>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5,51*28 "krokev 100/200 mm"</t>
  </si>
  <si>
    <t>4,5*2 "krokev 100/200 mm"</t>
  </si>
  <si>
    <t>4,0*2 "krokev 100/200 mm"</t>
  </si>
  <si>
    <t>1,5*2 "krokev 100/200 mm"</t>
  </si>
  <si>
    <t>4,75*44 "krokev 80/180 mm"</t>
  </si>
  <si>
    <t>5,34*32 "krokev 80/180 mm"</t>
  </si>
  <si>
    <t>3,2*20 "krokev 80/180 mm"</t>
  </si>
  <si>
    <t>3,5*4 "krokev 80/180 mm"</t>
  </si>
  <si>
    <t>4,605*17 "kleština 80/160 mm"</t>
  </si>
  <si>
    <t>6,0*13 "kleština 80/180 mm"</t>
  </si>
  <si>
    <t>4,45*6 "kleština 80/180 mm"</t>
  </si>
  <si>
    <t>2,9*13 "kleština 80/180 mm"</t>
  </si>
  <si>
    <t>5,23*10 "kleština 80/160 mm"</t>
  </si>
  <si>
    <t>13,090*2 "pozednice 140/120 mm"</t>
  </si>
  <si>
    <t>7,15*1 "pozednice 140/120 mm"</t>
  </si>
  <si>
    <t>24,8*1 "pozednice 140/120 mm"</t>
  </si>
  <si>
    <t>9,05*1 "pozednice 140/120 mm"</t>
  </si>
  <si>
    <t>4,41*1 "sloupek 140/140 mm"</t>
  </si>
  <si>
    <t>1,5*(2+2+4+4+4+8+2) "pásek 140/140 mm"</t>
  </si>
  <si>
    <t>4,0*15 "nosný rošt podhledu 80/160 mm"</t>
  </si>
  <si>
    <t>3,275*5 "nosný rošt podhledu 80/160 mm"</t>
  </si>
  <si>
    <t>5,525*5 "nosný rošt podhledu 80/160 mm"</t>
  </si>
  <si>
    <t>1,0*20 "nosný rošt podhledu 80/160 mm"</t>
  </si>
  <si>
    <t>130</t>
  </si>
  <si>
    <t>60512130</t>
  </si>
  <si>
    <t>hranol stavební řezivo průřezu do 224cm2 do dl 6m</t>
  </si>
  <si>
    <t>-630528036</t>
  </si>
  <si>
    <t>5,51*28*0,1*0,2 "krokev 100/200 mm"</t>
  </si>
  <si>
    <t>4,5*2*0,1*0,2 "krokev 100/200 mm"</t>
  </si>
  <si>
    <t>4,0*2*0,1*0,2 "krokev 100/200 mm"</t>
  </si>
  <si>
    <t>1,5*2*0,1*0,2 "krokev 100/200 mm"</t>
  </si>
  <si>
    <t>4,75*44*0,08*0,18 "krokev 80/180 mm"</t>
  </si>
  <si>
    <t>5,34*32*0,08*0,18 "krokev 80/180 mm"</t>
  </si>
  <si>
    <t>3,2*20*0,08*0,18 "krokev 80/180 mm"</t>
  </si>
  <si>
    <t>3,5*4*0,08*0,18 "krokev 80/180 mm"</t>
  </si>
  <si>
    <t>4,605*17*0,08*0,16 "kleština 80/160 mm"</t>
  </si>
  <si>
    <t>6,0*13*0,08*0,18 "kleština 80/180 mm"</t>
  </si>
  <si>
    <t>4,45*6*0,08*0,18 "kleština 80/180 mm"</t>
  </si>
  <si>
    <t>2,9*13*0,08*0,18 "kleština 80/180 mm"</t>
  </si>
  <si>
    <t>5,23*10*0,08*0,16 "kleština 80/160 mm"</t>
  </si>
  <si>
    <t>13,090*2*0,14*0,12 "pozednice 140/120 mm"</t>
  </si>
  <si>
    <t>7,15*1*0,14*0,12 "pozednice 140/120 mm"</t>
  </si>
  <si>
    <t>24,8*1*0,14*0,12 "pozednice 140/120 mm"</t>
  </si>
  <si>
    <t>9,05*1*0,14*0,12 "pozednice 140/120 mm"</t>
  </si>
  <si>
    <t>4,41*1*0,14*0,14 "sloupek 140/140 mm"</t>
  </si>
  <si>
    <t>1,5*(2+2+4+4+4+8+2)*0,14*0,14 "pásek 140/140 mm"</t>
  </si>
  <si>
    <t>4,0*15*0,08*0,16 "nosný rošt podhledu 80/160 mm"</t>
  </si>
  <si>
    <t>3,275*5*0,08*0,16 "nosný rošt podhledu 80/160 mm"</t>
  </si>
  <si>
    <t>5,525*5*0,08*0,16 "nosný rošt podhledu 80/160 mm"</t>
  </si>
  <si>
    <t>1,0*20*0,08*0,16 "nosný rošt podhledu 80/160 mm"</t>
  </si>
  <si>
    <t>17,369*1,05 "Přepočtené koeficientem množství</t>
  </si>
  <si>
    <t>131</t>
  </si>
  <si>
    <t>762332133</t>
  </si>
  <si>
    <t>Montáž vázaných kcí krovů pravidelných z hraněného řeziva průřezové plochy do 288 cm2</t>
  </si>
  <si>
    <t>1238973452</t>
  </si>
  <si>
    <t xml:space="preserve">Montáž vázaných konstrukcí krovů  střech pultových, sedlových, valbových, stanových čtvercového nebo obdélníkového půdorysu, z řeziva hraněného průřezové plochy přes 224 do 288 cm2</t>
  </si>
  <si>
    <t>13,0*1 "vaznice 160/180 mm"</t>
  </si>
  <si>
    <t>2,48*1 "sloupek 160/160 mm"</t>
  </si>
  <si>
    <t>1,49*2 "sloupek 160/160 mm"</t>
  </si>
  <si>
    <t>1,4*2 "sloupek 160/160 mm"</t>
  </si>
  <si>
    <t>2,5*2 "sloupek 160/160 mm"</t>
  </si>
  <si>
    <t>3,45*4 "sloupek 160/160 mm"</t>
  </si>
  <si>
    <t>1,29*1 "sloupek 160/160 mm"</t>
  </si>
  <si>
    <t>132</t>
  </si>
  <si>
    <t>60512135</t>
  </si>
  <si>
    <t>hranol stavební řezivo průřezu do 288cm2 do dl 6m</t>
  </si>
  <si>
    <t>35184853</t>
  </si>
  <si>
    <t>13,0*1*0,16*0,18 "vaznice 160/180 mm"</t>
  </si>
  <si>
    <t>2,48*1*0,16*0,16 "sloupek 160/160 mm"</t>
  </si>
  <si>
    <t>1,49*2*0,16*0,16 "sloupek 160/160 mm"</t>
  </si>
  <si>
    <t>1,4*2*0,16*0,16 "sloupek 160/160 mm"</t>
  </si>
  <si>
    <t>2,5*2*0,16*0,16 "sloupek 160/160 mm"</t>
  </si>
  <si>
    <t>3,45*4*0,16*0,16 "sloupek 160/160 mm"</t>
  </si>
  <si>
    <t>1,29*1*0,16*0,16 "sloupek 160/160 mm"</t>
  </si>
  <si>
    <t>1,099*1,05 "Přepočtené koeficientem množství</t>
  </si>
  <si>
    <t>133</t>
  </si>
  <si>
    <t>762332134</t>
  </si>
  <si>
    <t>Montáž vázaných kcí krovů pravidelných z hraněného řeziva průřezové plochy do 450 cm2</t>
  </si>
  <si>
    <t>12011496</t>
  </si>
  <si>
    <t xml:space="preserve">Montáž vázaných konstrukcí krovů  střech pultových, sedlových, valbových, stanových čtvercového nebo obdélníkového půdorysu, z řeziva hraněného průřezové plochy přes 288 do 450 cm2</t>
  </si>
  <si>
    <t>8,0*2 "úžlabní krokev 160/240 mm"</t>
  </si>
  <si>
    <t>17,15*1 "vrcholová vaznice 160/240 mm"</t>
  </si>
  <si>
    <t>25,2*1 "vaznice 160/200 mm"</t>
  </si>
  <si>
    <t>9,45*1 "vaznice 160/200 mm"</t>
  </si>
  <si>
    <t>15,7*1 "vrcholová vaznice 160/200 mm"</t>
  </si>
  <si>
    <t>9,45*1 "vrcholová vaznice 160/200 mm"</t>
  </si>
  <si>
    <t>134</t>
  </si>
  <si>
    <t>60512140</t>
  </si>
  <si>
    <t>hranol stavební řezivo průřezu do 450cm2 do dl 6m</t>
  </si>
  <si>
    <t>-1359166856</t>
  </si>
  <si>
    <t>8,0*2*0,16*0,24 "úžlabní krokev 160/240 mm"</t>
  </si>
  <si>
    <t>17,15*1*0,16*0,24 "vrcholová vaznice 160/240 mm"</t>
  </si>
  <si>
    <t>25,2*1*0,16*0,20 "vaznice 160/200 mm"</t>
  </si>
  <si>
    <t>9,45*1*0,16*0,20 "vaznice 160/200 mm"</t>
  </si>
  <si>
    <t>15,7*1*0,16*0,20 "vrcholová vaznice 160/200 mm"</t>
  </si>
  <si>
    <t>9,45*1*0,16*0,20 "vrcholová vaznice 160/200 mm"</t>
  </si>
  <si>
    <t>3,185*1,05 "Přepočtené koeficientem množství</t>
  </si>
  <si>
    <t>135</t>
  </si>
  <si>
    <t>762332135</t>
  </si>
  <si>
    <t>Montáž vázaných kcí krovů pravidelných z hraněného řeziva průřezové plochy přes 450 cm2</t>
  </si>
  <si>
    <t>1117860951</t>
  </si>
  <si>
    <t xml:space="preserve">Montáž vázaných konstrukcí krovů  střech pultových, sedlových, valbových, stanových čtvercového nebo obdélníkového půdorysu, z řeziva hraněného průřezové plochy přes 450 cm2</t>
  </si>
  <si>
    <t>4,76*1 "podpěra pod sloupek 200/260 mm"</t>
  </si>
  <si>
    <t>5,8*2 "podpěra pod sloupek 200/260 mm"</t>
  </si>
  <si>
    <t>136</t>
  </si>
  <si>
    <t>60512145</t>
  </si>
  <si>
    <t>hranol stavební řezivo průřezu nad 450cm2 do dl 6m</t>
  </si>
  <si>
    <t>1153073742</t>
  </si>
  <si>
    <t>4,76*1*0,20*0,26 "podpěra pod sloupek 200/260 mm"</t>
  </si>
  <si>
    <t>5,8*2*0,20*0,26 "podpěra pod sloupek 200/260 mm"</t>
  </si>
  <si>
    <t>0,851*1,05 "Přepočtené koeficientem množství</t>
  </si>
  <si>
    <t>137</t>
  </si>
  <si>
    <t>762342214</t>
  </si>
  <si>
    <t>Montáž laťování na střechách jednoduchých sklonu do 60° osové vzdálenosti do 360 mm</t>
  </si>
  <si>
    <t>1339235750</t>
  </si>
  <si>
    <t>Bednění a laťování montáž laťování střech jednoduchých sklonu do 60° při osové vzdálenosti latí přes 150 do 360 mm</t>
  </si>
  <si>
    <t>131,99+148,35+67,22+67,22+80,34+82,19</t>
  </si>
  <si>
    <t>-0,78*1,18*17 "odpočet otvorů"</t>
  </si>
  <si>
    <t>138</t>
  </si>
  <si>
    <t>60514114</t>
  </si>
  <si>
    <t>řezivo jehličnaté lať impregnovaná dl 4 m</t>
  </si>
  <si>
    <t>1175478487</t>
  </si>
  <si>
    <t>(131,99+148,35+67,22+67,22+80,34+82,19-0,78*1,18*17)/0,35*0,04*0,06</t>
  </si>
  <si>
    <t>3,851*1,1 "Přepočtené koeficientem množství</t>
  </si>
  <si>
    <t>139</t>
  </si>
  <si>
    <t>762342441</t>
  </si>
  <si>
    <t>Montáž lišt trojúhelníkových nebo kontralatí na střechách sklonu do 60°</t>
  </si>
  <si>
    <t>1903595561</t>
  </si>
  <si>
    <t>Bednění a laťování montáž lišt trojúhelníkových nebo kontralatí</t>
  </si>
  <si>
    <t>1139,735+41,35+92,95+16,36</t>
  </si>
  <si>
    <t>140</t>
  </si>
  <si>
    <t>1030750066</t>
  </si>
  <si>
    <t>1290,395*0,04*0,06</t>
  </si>
  <si>
    <t>3,097*1,1 "Přepočtené koeficientem množství</t>
  </si>
  <si>
    <t>141</t>
  </si>
  <si>
    <t>762395000</t>
  </si>
  <si>
    <t>Spojovací prostředky krovů, bednění, laťování, nadstřešních konstrukcí</t>
  </si>
  <si>
    <t>-553559046</t>
  </si>
  <si>
    <t xml:space="preserve">Spojovací prostředky krovů, bednění a laťování, nadstřešních konstrukcí  svory, prkna, hřebíky, pásová ocel, vruty</t>
  </si>
  <si>
    <t>18,237+1,154+3,344+0,894+4,236+3,407</t>
  </si>
  <si>
    <t>142</t>
  </si>
  <si>
    <t>998762102</t>
  </si>
  <si>
    <t>Přesun hmot tonážní pro kce tesařské v objektech v do 12 m</t>
  </si>
  <si>
    <t>-99433881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</si>
  <si>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</si>
  <si>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</si>
  <si>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</si>
  <si>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143</t>
  </si>
  <si>
    <t>763131411</t>
  </si>
  <si>
    <t>SDK podhled desky 1xA 12,5 bez TI dvouvrstvá spodní kce profil CD+UD</t>
  </si>
  <si>
    <t>-952627434</t>
  </si>
  <si>
    <t xml:space="preserve">Podhled ze sádrokartonových desek  dvouvrstvá zavěšená spodní konstrukce z ocelových profilů CD, UD jednoduše opláštěná deskou standardní A, tl. 12,5 mm, bez TI</t>
  </si>
  <si>
    <t>144</t>
  </si>
  <si>
    <t>763131431</t>
  </si>
  <si>
    <t>SDK podhled deska 1xDF 12,5 bez TI dvouvrstvá spodní kce profil CD+UD</t>
  </si>
  <si>
    <t>-1983273593</t>
  </si>
  <si>
    <t xml:space="preserve">Podhled ze sádrokartonových desek  dvouvrstvá zavěšená spodní konstrukce z ocelových profilů CD, UD jednoduše opláštěná deskou protipožární DF, tl. 12,5 mm, bez TI</t>
  </si>
  <si>
    <t>145</t>
  </si>
  <si>
    <t>763131451</t>
  </si>
  <si>
    <t>SDK podhled deska 1xH2 12,5 bez TI dvouvrstvá spodní kce profil CD+UD</t>
  </si>
  <si>
    <t>-1477067386</t>
  </si>
  <si>
    <t xml:space="preserve">Podhled ze sádrokartonových desek  dvouvrstvá zavěšená spodní konstrukce z ocelových profilů CD, UD jednoduše opláštěná deskou impregnovanou H2, tl. 12,5 mm, bez TI</t>
  </si>
  <si>
    <t>146</t>
  </si>
  <si>
    <t>763131751</t>
  </si>
  <si>
    <t>Montáž parotěsné zábrany do SDK podhledu</t>
  </si>
  <si>
    <t>2116902973</t>
  </si>
  <si>
    <t xml:space="preserve">Podhled ze sádrokartonových desek  ostatní práce a konstrukce na podhledech ze sádrokartonových desek montáž parotěsné zábrany</t>
  </si>
  <si>
    <t>(2,06*2+4,33)*7,2 "místnost 201 - 204, včetně ostění oken</t>
  </si>
  <si>
    <t>147</t>
  </si>
  <si>
    <t>28329276</t>
  </si>
  <si>
    <t>fólie PE vyztužená pro parotěsnou vrstvu (reakce na oheň - třída E) 140g/m2</t>
  </si>
  <si>
    <t>-985307816</t>
  </si>
  <si>
    <t>368,649*1,1 "Přepočtené koeficientem množství</t>
  </si>
  <si>
    <t>148</t>
  </si>
  <si>
    <t>763161721</t>
  </si>
  <si>
    <t>SDK podkroví deska 1xDF 12,5 bez TI REI 15 dvouvrstvá spodní kce profil CD+UD na krokvových závěsech</t>
  </si>
  <si>
    <t>1432220249</t>
  </si>
  <si>
    <t xml:space="preserve">Podkroví ze sádrokartonových desek  dvouvrstvá spodní konstrukce z ocelových profilů CD, UD na krokvových závěsech jednoduše opláštěná deskou protipožární DF, tl. 12,5 mm, bez TI, REI 15</t>
  </si>
  <si>
    <t>149</t>
  </si>
  <si>
    <t>763164715</t>
  </si>
  <si>
    <t>SDK obklad kcí uzavřeného tvaru š do 0,8 m desky 1xDF 12,5</t>
  </si>
  <si>
    <t>-426231416</t>
  </si>
  <si>
    <t>Obklad konstrukcí sádrokartonovými deskami včetně ochranných úhelníků uzavřeného tvaru rozvinuté šíře do 0,8 m, opláštěný deskou protipožární DF, tl. 12,5 mm</t>
  </si>
  <si>
    <t>2,8+3,4*3</t>
  </si>
  <si>
    <t>150</t>
  </si>
  <si>
    <t>998763302</t>
  </si>
  <si>
    <t>Přesun hmot tonážní pro sádrokartonové konstrukce v objektech v do 12 m</t>
  </si>
  <si>
    <t>-1199839043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</si>
  <si>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</si>
  <si>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</si>
  <si>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</si>
  <si>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151</t>
  </si>
  <si>
    <t>764-01</t>
  </si>
  <si>
    <t>D+M Sněhový zachytávač průběžný nad vstup dl. 2,0 m profilu L</t>
  </si>
  <si>
    <t>-1124718195</t>
  </si>
  <si>
    <t>152</t>
  </si>
  <si>
    <t>764111653</t>
  </si>
  <si>
    <t>Krytina střechy rovné z taškových tabulí z Pz plechu s povrchovou úpravou sklonu do 60°</t>
  </si>
  <si>
    <t>-1745277225</t>
  </si>
  <si>
    <t>Krytina ze svitků nebo z taškových tabulí z pozinkovaného plechu s povrchovou úpravou s úpravou u okapů, prostupů a výčnělků střechy rovné z taškových tabulí, sklon střechy přes 30 do 60°</t>
  </si>
  <si>
    <t>-0,6*0,6*3 "odpočet otvorů"</t>
  </si>
  <si>
    <t>153</t>
  </si>
  <si>
    <t>764211623</t>
  </si>
  <si>
    <t>Oplechování větraného hřebene s větracím pásem z Pz s povrchovou úpravou rš 250 mm</t>
  </si>
  <si>
    <t>686180225</t>
  </si>
  <si>
    <t>Oplechování střešních prvků z pozinkovaného plechu s povrchovou úpravou hřebene větraného s použitím hřebenového plechu s větracím pásem rš 250 mm</t>
  </si>
  <si>
    <t>154</t>
  </si>
  <si>
    <t>764212607</t>
  </si>
  <si>
    <t>Oplechování úžlabí z Pz s povrchovou úpravou rš 670 mm</t>
  </si>
  <si>
    <t>1579803155</t>
  </si>
  <si>
    <t>Oplechování střešních prvků z pozinkovaného plechu s povrchovou úpravou úžlabí rš 670 mm</t>
  </si>
  <si>
    <t>2*7,5</t>
  </si>
  <si>
    <t>155</t>
  </si>
  <si>
    <t>764212621</t>
  </si>
  <si>
    <t>Příplatek za provedení úžlabí z Pz s povrchovou úpravou v plechové krytině</t>
  </si>
  <si>
    <t>-1274370553</t>
  </si>
  <si>
    <t>Oplechování střešních prvků z pozinkovaného plechu s povrchovou úpravou Příplatek k cenám za provedení úžlabí v plechové krytině</t>
  </si>
  <si>
    <t>156</t>
  </si>
  <si>
    <t>764212634</t>
  </si>
  <si>
    <t>Oplechování štítu závětrnou lištou z Pz s povrchovou úpravou rš 330 mm</t>
  </si>
  <si>
    <t>1528496100</t>
  </si>
  <si>
    <t>Oplechování střešních prvků z pozinkovaného plechu s povrchovou úpravou štítu závětrnou lištou rš 330 mm</t>
  </si>
  <si>
    <t>157</t>
  </si>
  <si>
    <t>764212662</t>
  </si>
  <si>
    <t>Oplechování rovné okapové hrany z Pz s povrchovou úpravou rš 200 mm</t>
  </si>
  <si>
    <t>-595627924</t>
  </si>
  <si>
    <t>Oplechování střešních prvků z pozinkovaného plechu s povrchovou úpravou okapu okapovým plechem střechy rovné rš 200 mm</t>
  </si>
  <si>
    <t>2*70</t>
  </si>
  <si>
    <t>158</t>
  </si>
  <si>
    <t>764213652</t>
  </si>
  <si>
    <t>Střešní výlez pro krytinu skládanou nebo plechovou z Pz s povrchovou úpravou</t>
  </si>
  <si>
    <t>-439008166</t>
  </si>
  <si>
    <t>Oplechování střešních prvků z pozinkovaného plechu s povrchovou úpravou střešní výlez rozměru 600 x 600 mm, střechy s krytinou skládanou nebo plechovou</t>
  </si>
  <si>
    <t>159</t>
  </si>
  <si>
    <t>764216642</t>
  </si>
  <si>
    <t>Oplechování rovných parapetů celoplošně lepené z Pz s povrchovou úpravou rš 200 mm</t>
  </si>
  <si>
    <t>531139439</t>
  </si>
  <si>
    <t>Oplechování parapetů z pozinkovaného plechu s povrchovou úpravou rovných celoplošně lepené, bez rohů rš 200 mm</t>
  </si>
  <si>
    <t>1,5*10+1,0*2+0,625*4 "okna"</t>
  </si>
  <si>
    <t>160</t>
  </si>
  <si>
    <t>764311604</t>
  </si>
  <si>
    <t>Lemování rovných zdí střech s krytinou prejzovou nebo vlnitou z Pz s povrchovou úpravou rš 330 mm</t>
  </si>
  <si>
    <t>850066864</t>
  </si>
  <si>
    <t>Lemování zdí z pozinkovaného plechu s povrchovou úpravou boční nebo horní rovné, střech s krytinou prejzovou nebo vlnitou rš 330 mm</t>
  </si>
  <si>
    <t>161</t>
  </si>
  <si>
    <t>764315633</t>
  </si>
  <si>
    <t>Lemování trub prostupovou manžetou z Pz s povrch úpravou střech s krytinou skládanou D do 150 mm</t>
  </si>
  <si>
    <t>454967408</t>
  </si>
  <si>
    <t>Lemování trub, konzol, držáků a ostatních kusových prvků z pozinkovaného plechu s povrchovou úpravou střech s krytinou prostupovou manžetou přes 100 do 150 mm</t>
  </si>
  <si>
    <t>162</t>
  </si>
  <si>
    <t>764511602</t>
  </si>
  <si>
    <t>Žlab podokapní půlkruhový z Pz s povrchovou úpravou rš 330 mm</t>
  </si>
  <si>
    <t>-710124022</t>
  </si>
  <si>
    <t>Žlab podokapní z pozinkovaného plechu s povrchovou úpravou včetně háků a čel půlkruhový rš 330 mm</t>
  </si>
  <si>
    <t>25,7+9,5+7,6+13,1+13,1</t>
  </si>
  <si>
    <t>163</t>
  </si>
  <si>
    <t>764518622</t>
  </si>
  <si>
    <t>Svody kruhové včetně objímek, kolen, odskoků z Pz s povrchovou úpravou průměru 100 mm</t>
  </si>
  <si>
    <t>-1211610933</t>
  </si>
  <si>
    <t>Svod z pozinkovaného plechu s upraveným povrchem včetně objímek, kolen a odskoků kruhový, průměru 100 mm</t>
  </si>
  <si>
    <t>4,87*3+6,78+6,67*2+4,87</t>
  </si>
  <si>
    <t>164</t>
  </si>
  <si>
    <t>998764102</t>
  </si>
  <si>
    <t>Přesun hmot tonážní pro konstrukce klempířské v objektech v do 12 m</t>
  </si>
  <si>
    <t>393620751</t>
  </si>
  <si>
    <t>Přesun hmot pro konstrukce klempířské stanovený z hmotnosti přesunovaného materiálu vodorovná dopravní vzdálenost do 50 m v objektech výšky přes 6 do 12 m</t>
  </si>
  <si>
    <t>165</t>
  </si>
  <si>
    <t>765191011</t>
  </si>
  <si>
    <t>Montáž pojistné hydroizolační fólie kladené ve sklonu do 30° volně na krokve</t>
  </si>
  <si>
    <t>1310155739</t>
  </si>
  <si>
    <t xml:space="preserve">Montáž pojistné hydroizolační fólie  kladené ve sklonu přes 20° volně na krokve</t>
  </si>
  <si>
    <t>166</t>
  </si>
  <si>
    <t>63150819</t>
  </si>
  <si>
    <t>fólie kontaktní difuzně propustná pro doplňkovou hydroizolační vrstvu, jednovrstvá mikrovláknitá s funkční vrstvou tl 220μm</t>
  </si>
  <si>
    <t>-1012725559</t>
  </si>
  <si>
    <t>561,663*1,1 "Přepočtené koeficientem množství</t>
  </si>
  <si>
    <t>167</t>
  </si>
  <si>
    <t>765191031</t>
  </si>
  <si>
    <t>Lepení těsnících pásků pod kontralatě</t>
  </si>
  <si>
    <t>-415085270</t>
  </si>
  <si>
    <t>Montáž pojistné hydroizolační nebo parotěsné fólie lepení těsnících pásků pod kontralatě</t>
  </si>
  <si>
    <t>1067,63+117,09+30,95+16,32</t>
  </si>
  <si>
    <t>168</t>
  </si>
  <si>
    <t>28329303</t>
  </si>
  <si>
    <t>páska těsnící jednostranně lepící butylkaučuková pod kontralatě š 50mm</t>
  </si>
  <si>
    <t>-278260945</t>
  </si>
  <si>
    <t>1231,99*1,1 "Přepočtené koeficientem množství</t>
  </si>
  <si>
    <t>169</t>
  </si>
  <si>
    <t>998765102</t>
  </si>
  <si>
    <t>Přesun hmot tonážní pro krytiny skládané v objektech v do 12 m</t>
  </si>
  <si>
    <t>-1968800607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</si>
  <si>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</si>
  <si>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</si>
  <si>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</si>
  <si>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170</t>
  </si>
  <si>
    <t>766671024</t>
  </si>
  <si>
    <t>Montáž střešního okna do krytiny tvarované 78 x 118 cm</t>
  </si>
  <si>
    <t>300778684</t>
  </si>
  <si>
    <t xml:space="preserve">Montáž střešních oken dřevěných nebo plastových  kyvných, výklopných/kyvných s okenním rámem a lemováním, s plisovaným límcem, s napojením na krytinu do krytiny tvarované, rozměru 78 x 118 cm</t>
  </si>
  <si>
    <t>171</t>
  </si>
  <si>
    <t>61124498</t>
  </si>
  <si>
    <t>okno střešní dřevěné kyvné, izolační trojsklo 78x118cm, Uw=1,1W/m2K Al oplechování</t>
  </si>
  <si>
    <t>-1582097329</t>
  </si>
  <si>
    <t>172</t>
  </si>
  <si>
    <t>61124163</t>
  </si>
  <si>
    <t>lemování střešních oken 780x1180mm</t>
  </si>
  <si>
    <t>2053969414</t>
  </si>
  <si>
    <t>173</t>
  </si>
  <si>
    <t>61124233</t>
  </si>
  <si>
    <t>manžeta z parotěsné fólie pro střešní okno 780x1180mm</t>
  </si>
  <si>
    <t>-408611631</t>
  </si>
  <si>
    <t>174</t>
  </si>
  <si>
    <t>61124060</t>
  </si>
  <si>
    <t>zateplovací sada střešních oken rám 780x1180mm</t>
  </si>
  <si>
    <t>sada</t>
  </si>
  <si>
    <t>-1799927345</t>
  </si>
  <si>
    <t>175</t>
  </si>
  <si>
    <t>766694111</t>
  </si>
  <si>
    <t>Montáž parapetních desek dřevěných nebo plastových šířky do 30 cm délky do 1,0 m</t>
  </si>
  <si>
    <t>-1771481487</t>
  </si>
  <si>
    <t>Montáž ostatních truhlářských konstrukcí parapetních desek dřevěných nebo plastových šířky do 300 mm, délky do 1000 mm</t>
  </si>
  <si>
    <t>176</t>
  </si>
  <si>
    <t>766694112</t>
  </si>
  <si>
    <t>Montáž parapetních desek dřevěných nebo plastových šířky do 30 cm délky do 1,6 m</t>
  </si>
  <si>
    <t>-25631501</t>
  </si>
  <si>
    <t>Montáž ostatních truhlářských konstrukcí parapetních desek dřevěných nebo plastových šířky do 300 mm, délky přes 1000 do 1600 mm</t>
  </si>
  <si>
    <t>177</t>
  </si>
  <si>
    <t>61140080</t>
  </si>
  <si>
    <t>parapet plastový vnitřní – š 300mm, barva bílá</t>
  </si>
  <si>
    <t>-328630091</t>
  </si>
  <si>
    <t>1,5*1 "1S</t>
  </si>
  <si>
    <t>1,0*2+0,625*1+1,5*6+0,625*6+1,5 "1NP</t>
  </si>
  <si>
    <t>1,5*2 "2NP</t>
  </si>
  <si>
    <t>21,375*1,1 "Přepočtené koeficientem množství</t>
  </si>
  <si>
    <t>178</t>
  </si>
  <si>
    <t>766-D1</t>
  </si>
  <si>
    <t>M+D Dveře vchodové hliníkové dvoukřídlé 1800x2100mm, barva 23 - světle šedá, dvoukřídlé, otevíravé, viz Tabulka dveří</t>
  </si>
  <si>
    <t>-1877351428</t>
  </si>
  <si>
    <t>M+D Dveře vchodové hliníkové dvoukřídlé 1800x2100mm, barva 23 - světle šedá, dvoukřídlé, otevíravé, viz Tabulka dveří
Vybavení: Klika - klika, zámek FAB, vícebodové zamykání, mléčná skleněná bezpečnostní výplň</t>
  </si>
  <si>
    <t>179</t>
  </si>
  <si>
    <t>766-D3</t>
  </si>
  <si>
    <t>M+D Dveře vchodové hliníkové jednokřídlé 900x2100mm, barva 23 - světle šedá, jednokřídlé, otevíravé, viz Tabulka dveří</t>
  </si>
  <si>
    <t>46685726</t>
  </si>
  <si>
    <t>M+D Dveře vchodové hliníkové jednokřídlé 900x2100mm, barva 23 - světle šedá, jednokřídlé, otevíravé, viz Tabulka dveří
Vybavení: Klika - klika, zámek FAB, vícebodové zamykání, mléčná skleněná bezpečnostní výplň</t>
  </si>
  <si>
    <t>180</t>
  </si>
  <si>
    <t>766-D4</t>
  </si>
  <si>
    <t>M+D Vnitřní dveře jednokřídlé 800x1970 mm s DTD výplní, CPL laminátový povrch s obložkovou zárubní, částečně prosklené</t>
  </si>
  <si>
    <t>1793277922</t>
  </si>
  <si>
    <t>M+D Vnitřní dveře jednokřídlé 800x1970 mm s DTD výplní, CPL laminátový povrch s obložkovou zárubní, částečně prosklené
Výbava: Klika - klika, zámek, mléčná skleněná bezpečnostní výplň</t>
  </si>
  <si>
    <t>181</t>
  </si>
  <si>
    <t>766-D6</t>
  </si>
  <si>
    <t>M+D Vnitřní dveře jednokřídlé 800x1970 mm s DTD výplní, CPL laminátový povrch s obložkovou zárubní, částečně prosklené, požární odolnost EW15 DP3</t>
  </si>
  <si>
    <t>1544404114</t>
  </si>
  <si>
    <t>M+D Vnitřní dveře jednokřídlé 800x1970 mm s DTD výplní, CPL laminátový povrch s obložkovou zárubní, částečně prosklené, požární odolnost EW15 DP3
Výbava: Klika - klika, zámek, mléčná skleněná bezpečnostní výplň, samozavírač</t>
  </si>
  <si>
    <t>182</t>
  </si>
  <si>
    <t>766-D7</t>
  </si>
  <si>
    <t>M+D Vnitřní dveře jednokřídlé 700x1970 mm s DTD výplní, CPL laminátový povrch s obložkovou zárubní, částečně prosklené</t>
  </si>
  <si>
    <t>-1652828219</t>
  </si>
  <si>
    <t>M+D Vnitřní dveře jednokřídlé 700x1970 mm s DTD výplní, CPL laminátový povrch s obložkovou zárubní, částečně prosklené
Výbava: Klika - klika, zámek, mléčná skleněná bezpečnostní výplň</t>
  </si>
  <si>
    <t>183</t>
  </si>
  <si>
    <t>766-D8</t>
  </si>
  <si>
    <t>M+D Vnitřní dveře jednokřídlé 900x1970 mm s DTD výplní, CPL laminátový povrch s obložkovou zárubní, částečně prosklené</t>
  </si>
  <si>
    <t>1266613632</t>
  </si>
  <si>
    <t>M+D Vnitřní dveře jednokřídlé 900x1970 mm s DTD výplní, CPL laminátový povrch s obložkovou zárubní, částečně prosklené
Výbava: Klika - klika, zámek, mléčná skleněná bezpečnostní výplň</t>
  </si>
  <si>
    <t>184</t>
  </si>
  <si>
    <t>766-D9</t>
  </si>
  <si>
    <t>M+D Vnitřní dveře dvoukřídlé 1600x1970 mm s DTD výplní, CPL laminátový povrch s obložkovou zárubní, částečně prosklené</t>
  </si>
  <si>
    <t>-153082786</t>
  </si>
  <si>
    <t>M+D Vnitřní dveře dvoukřídlé 1600x1970 mm s DTD výplní, CPL laminátový povrch s obložkovou zárubní, částečně prosklené
Výbava: Klika - klika, zámek, mléčná skleněná bezpečnostní výplň</t>
  </si>
  <si>
    <t>185</t>
  </si>
  <si>
    <t>766-D10</t>
  </si>
  <si>
    <t>M+D Vnitřní dveře dvoukřídlé 1600x1970 mm s DTD výplní, CPL laminátový povrch s obložkovou zárubní, částečně prosklené, požární odolnost EW15 DP3</t>
  </si>
  <si>
    <t>-590666570</t>
  </si>
  <si>
    <t>M+D Vnitřní dveře dvoukřídlé 1600x1970 mm s DTD výplní, CPL laminátový povrch s obložkovou zárubní, částečně prosklené, požární odolnost EW15 DP3
Výbava: Klika - klika, zámek, mléčná skleněná bezpečnostní výplň, samozavírač obou křídel s koordinátorem</t>
  </si>
  <si>
    <t>186</t>
  </si>
  <si>
    <t>766-D11</t>
  </si>
  <si>
    <t>M+D Garážová sekční vrata 2000x2300 mm s integrovanými dveřmi š. min. 800 mm se sníženým prahem a integrovanými prosvětlovacími panely</t>
  </si>
  <si>
    <t>2059957341</t>
  </si>
  <si>
    <t>M+D Garážová sekční vrata 2000x2300 mm s integrovanými dveřmi š. min. 800 mm se sníženým prahem a integrovanými prosvětlovacími panely
Výbava: Elektrický motorový pohon s dálkovým a centrálním ovládáním, možnost vnitřního manuálního otevření</t>
  </si>
  <si>
    <t>187</t>
  </si>
  <si>
    <t>766-D12</t>
  </si>
  <si>
    <t>M+D Garážová sekční vrata 3000x3500 mm s integrovanými dveřmi š. min. 800 mm se sníženým prahem</t>
  </si>
  <si>
    <t>-1739818409</t>
  </si>
  <si>
    <t>M+D Garážová sekční vrata 3000x3500 mm s integrovanými dveřmi š. min. 800 mm se sníženým prahem
Výbava: Elektrický motorový pohon s dálkovým a centrálním ovládáním, možnost vnitřního manuálního otevření</t>
  </si>
  <si>
    <t>188</t>
  </si>
  <si>
    <t>766-D13</t>
  </si>
  <si>
    <t>M+D Garážová sekční vrata 3975x4000 mm s integrovanými dveřmi š. min. 800 mm se sníženým prahem</t>
  </si>
  <si>
    <t>138636799</t>
  </si>
  <si>
    <t>M+D Garážová sekční vrata 3975x4000 mm s integrovanými dveřmi š. min. 800 mm se sníženým prahem
Výbava: Elektrický motorový pohon s dálkovým a centrálním ovládáním, možnost vnitřního manuálního otevření</t>
  </si>
  <si>
    <t>189</t>
  </si>
  <si>
    <t>766-O01</t>
  </si>
  <si>
    <t>M+D Okno plastové 625x750 mm, jednokřídlé, otevíravé, sklopné, izolační dvojsklo, Uw≤1,2 W/(m2*K) viz Tabulka oken</t>
  </si>
  <si>
    <t>-1252467987</t>
  </si>
  <si>
    <t>190</t>
  </si>
  <si>
    <t>766-O02</t>
  </si>
  <si>
    <t>M+D Okno plastové 1000x1750 mm, jednokřídlé, otevíravé, sklopné, izolační dvojsklo, Uw≤1,2 W/(m2*K) viz Tabulka oken</t>
  </si>
  <si>
    <t>-742219033</t>
  </si>
  <si>
    <t>191</t>
  </si>
  <si>
    <t>766-O05</t>
  </si>
  <si>
    <t>M+D Okno plastové 1500x750 mm, jednokřídlé, otevíravé, sklopné, izolační dvojsklo, Uw≤1,2 W/(m2*K) viz Tabulka oken</t>
  </si>
  <si>
    <t>347419507</t>
  </si>
  <si>
    <t>192</t>
  </si>
  <si>
    <t>766-S04</t>
  </si>
  <si>
    <t>M+D Sanitární příčka výšky 2,0 m o rozměru 1,4 m</t>
  </si>
  <si>
    <t>-1968547595</t>
  </si>
  <si>
    <t>193</t>
  </si>
  <si>
    <t>766-S05</t>
  </si>
  <si>
    <t>M+D Sanitární příčka výšky 2,0 m o rozměru 2,2 m</t>
  </si>
  <si>
    <t>768125611</t>
  </si>
  <si>
    <t>194</t>
  </si>
  <si>
    <t>766-S06</t>
  </si>
  <si>
    <t>M+D Sanitární příčka výšky 2,0 m o rozměru 1,35 + 0,15 m</t>
  </si>
  <si>
    <t>2128814217</t>
  </si>
  <si>
    <t>195</t>
  </si>
  <si>
    <t>766-S07</t>
  </si>
  <si>
    <t>M+D Sanitární příčka výšky 2,0 m o rozměru 0,6 + 0,15 m</t>
  </si>
  <si>
    <t>-675061441</t>
  </si>
  <si>
    <t>196</t>
  </si>
  <si>
    <t>766-S08</t>
  </si>
  <si>
    <t xml:space="preserve">M+D Sanitární příčka výšky 2,0 m o rozměru 2,45 +1,0 + 1,55  m</t>
  </si>
  <si>
    <t>-1910417227</t>
  </si>
  <si>
    <t>197</t>
  </si>
  <si>
    <t>998766102</t>
  </si>
  <si>
    <t>Přesun hmot tonážní pro konstrukce truhlářské v objektech v do 12 m</t>
  </si>
  <si>
    <t>451872892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</si>
  <si>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</si>
  <si>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</si>
  <si>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</si>
  <si>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198</t>
  </si>
  <si>
    <t>767-01</t>
  </si>
  <si>
    <t>D+M Kotevní prvek K1 včetně spojovacích prvků</t>
  </si>
  <si>
    <t>-1538858039</t>
  </si>
  <si>
    <t>199</t>
  </si>
  <si>
    <t>767-012</t>
  </si>
  <si>
    <t>D+M Kotevní prvek K2 včetně spojovacích prvků</t>
  </si>
  <si>
    <t>148247246</t>
  </si>
  <si>
    <t>200</t>
  </si>
  <si>
    <t>767-03</t>
  </si>
  <si>
    <t>D+M Kotevní prvek K3 včetně spojovacích prvků</t>
  </si>
  <si>
    <t>1981420405</t>
  </si>
  <si>
    <t>201</t>
  </si>
  <si>
    <t>767-04</t>
  </si>
  <si>
    <t>D+M Kotevní prvek pro připevnění stropních trámů včetně spojovacích prvků</t>
  </si>
  <si>
    <t>-154191898</t>
  </si>
  <si>
    <t>202</t>
  </si>
  <si>
    <t>767-05</t>
  </si>
  <si>
    <t>D+M Zábradlí dle výpisu zámečnických prvků</t>
  </si>
  <si>
    <t>-1756258041</t>
  </si>
  <si>
    <t>203</t>
  </si>
  <si>
    <t>767851104</t>
  </si>
  <si>
    <t>Montáž lávek komínových - kompletní celé lávky</t>
  </si>
  <si>
    <t>-1960068231</t>
  </si>
  <si>
    <t xml:space="preserve">Montáž komínových lávek  kompletní celé lávky</t>
  </si>
  <si>
    <t>204</t>
  </si>
  <si>
    <t>767-06</t>
  </si>
  <si>
    <t>Dodávka komínové lávky</t>
  </si>
  <si>
    <t>-1870655932</t>
  </si>
  <si>
    <t>205</t>
  </si>
  <si>
    <t>998767201</t>
  </si>
  <si>
    <t>Přesun hmot procentní pro zámečnické konstrukce v objektech v do 6 m</t>
  </si>
  <si>
    <t>%</t>
  </si>
  <si>
    <t>-832477416</t>
  </si>
  <si>
    <t xml:space="preserve">Přesun hmot pro zámečnické konstrukce  stanovený procentní sazbou (%) z ceny vodorovná dopravní vzdálenost do 50 m v objektech výšky do 6 m</t>
  </si>
  <si>
    <t>771</t>
  </si>
  <si>
    <t>Podlahy z dlaždic</t>
  </si>
  <si>
    <t>206</t>
  </si>
  <si>
    <t>771111011</t>
  </si>
  <si>
    <t>Vysátí podkladu před pokládkou dlažby</t>
  </si>
  <si>
    <t>-167122614</t>
  </si>
  <si>
    <t>Příprava podkladu před provedením dlažby vysátí podlah</t>
  </si>
  <si>
    <t>207</t>
  </si>
  <si>
    <t>771121011</t>
  </si>
  <si>
    <t>Nátěr penetrační na podlahu</t>
  </si>
  <si>
    <t>-1014245826</t>
  </si>
  <si>
    <t>Příprava podkladu před provedením dlažby nátěr penetrační na podlahu</t>
  </si>
  <si>
    <t>208</t>
  </si>
  <si>
    <t>771474113</t>
  </si>
  <si>
    <t>Montáž soklů z dlaždic keramických rovných flexibilní lepidlo v do 120 mm</t>
  </si>
  <si>
    <t>-1217347413</t>
  </si>
  <si>
    <t>Montáž soklů z dlaždic keramických lepených flexibilním lepidlem rovných, výšky přes 90 do 120 mm</t>
  </si>
  <si>
    <t>7,2*2+2,625*2-2,0-1,6-0,8*2 "místnost 001</t>
  </si>
  <si>
    <t>2,625*2+2,0*2-0,8 "místnost 002</t>
  </si>
  <si>
    <t>5,1*2+2,625*2-1,6-2,0 "místnost 003</t>
  </si>
  <si>
    <t>2,05*2+2,0*2-0,8-1,6 "místnost 004</t>
  </si>
  <si>
    <t>2,4*2+8,5*2-1,8-1,6*2-0,8*2-0,7*2 "místnost 101</t>
  </si>
  <si>
    <t>11,0*2+8,15*2-1,6-0,8-0,7 "místnost 110</t>
  </si>
  <si>
    <t>2,0*2+2,05*2-0,8-0,9-1,6 "místnost 118</t>
  </si>
  <si>
    <t>12,6*2+5,55*2-0,8-3,6*2-3,975 "místnost 124</t>
  </si>
  <si>
    <t>7,7*2+5,3*2-3,6*2-3,0-0,8*2 "místnost 125</t>
  </si>
  <si>
    <t>3,535*2+3,25*2-2,05-0,8-0,9 "místnost 201</t>
  </si>
  <si>
    <t>3,5*2+4,3*2-0,9 "místnost 202</t>
  </si>
  <si>
    <t>4,1*2+2,95*2-0,8*2 "místnost 203</t>
  </si>
  <si>
    <t>2,4*2+8,5*2-0,9*3-1,6 "místnost 206</t>
  </si>
  <si>
    <t>5,15*2+3,35*2-0,9 "místnost 208</t>
  </si>
  <si>
    <t>209</t>
  </si>
  <si>
    <t>771474133</t>
  </si>
  <si>
    <t>Montáž soklů z dlaždic keramických schodišťových stupňovitých flexibilní lepidlo v do 120 mm</t>
  </si>
  <si>
    <t>-134373750</t>
  </si>
  <si>
    <t>Montáž soklů z dlaždic keramických lepených flexibilním lepidlem schodišťových stupňovitých, výšky přes 90 do 120 mm</t>
  </si>
  <si>
    <t>5,1*2+2,05*2-1,6+0,163*16 "místnost 005</t>
  </si>
  <si>
    <t>5,1*2+2,05*2-1,6+0,163*16 "místnost 117</t>
  </si>
  <si>
    <t>5,85*2+2,4*2+0,164*22-1,6 "místnost 116</t>
  </si>
  <si>
    <t>210</t>
  </si>
  <si>
    <t>771574112</t>
  </si>
  <si>
    <t>Montáž podlah keramických hladkých lepených flexibilním lepidlem do 12 ks/ m2</t>
  </si>
  <si>
    <t>1733667622</t>
  </si>
  <si>
    <t>Montáž podlah z dlaždic keramických lepených flexibilním lepidlem maloformátových hladkých přes 9 do 12 ks/m2</t>
  </si>
  <si>
    <t>211</t>
  </si>
  <si>
    <t>59761434</t>
  </si>
  <si>
    <t>dlažba keramická slinutá hladká do interiéru i exteriéru pro vysoké mechanické namáhání přes 9 do 12ks/m2</t>
  </si>
  <si>
    <t>-1956737269</t>
  </si>
  <si>
    <t>203,395*0,1 "sokl - rovné provedení</t>
  </si>
  <si>
    <t>49,124 "sokl - schodiště</t>
  </si>
  <si>
    <t>351,554*1,1 "Přepočtené koeficientem množství</t>
  </si>
  <si>
    <t>212</t>
  </si>
  <si>
    <t>771591112</t>
  </si>
  <si>
    <t>Izolace pod dlažbu nátěrem nebo stěrkou ve dvou vrstvách</t>
  </si>
  <si>
    <t>843284159</t>
  </si>
  <si>
    <t>Izolace podlahy pod dlažbu nátěrem nebo stěrkou ve dvou vrstvách</t>
  </si>
  <si>
    <t>11,71+1,26 "místnost 120, 121"</t>
  </si>
  <si>
    <t>8,7 "místnost 204"</t>
  </si>
  <si>
    <t>213</t>
  </si>
  <si>
    <t>771591115</t>
  </si>
  <si>
    <t>Podlahy spárování silikonem</t>
  </si>
  <si>
    <t>-1041063614</t>
  </si>
  <si>
    <t>Podlahy - dokončovací práce spárování silikonem</t>
  </si>
  <si>
    <t>214</t>
  </si>
  <si>
    <t>771591241</t>
  </si>
  <si>
    <t>Izolace těsnícími pásy vnitřní kout</t>
  </si>
  <si>
    <t>1079535527</t>
  </si>
  <si>
    <t>Izolace podlahy pod dlažbu těsnícími izolačními pásy vnitřní kout</t>
  </si>
  <si>
    <t>215</t>
  </si>
  <si>
    <t>771591242</t>
  </si>
  <si>
    <t>Izolace těsnícími pásy vnější roh</t>
  </si>
  <si>
    <t>-272860788</t>
  </si>
  <si>
    <t>Izolace podlahy pod dlažbu těsnícími izolačními pásy vnější roh</t>
  </si>
  <si>
    <t>216</t>
  </si>
  <si>
    <t>771591264</t>
  </si>
  <si>
    <t>Izolace těsnícími pásy mezi podlahou a stěnou</t>
  </si>
  <si>
    <t>813501446</t>
  </si>
  <si>
    <t>Izolace podlahy pod dlažbu těsnícími izolačními pásy mezi podlahou a stěnu</t>
  </si>
  <si>
    <t>3,7*2+3,55*2+0,95*2+0,1-0,7*3 "místnost 120, 121</t>
  </si>
  <si>
    <t>3,55*2+2,45*2-0,7 "místnost 204</t>
  </si>
  <si>
    <t>217</t>
  </si>
  <si>
    <t>998771102</t>
  </si>
  <si>
    <t>Přesun hmot tonážní pro podlahy z dlaždic v objektech v do 12 m</t>
  </si>
  <si>
    <t>-349681128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</si>
  <si>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</si>
  <si>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</si>
  <si>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</si>
  <si>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218</t>
  </si>
  <si>
    <t>781111011</t>
  </si>
  <si>
    <t>Ometení (oprášení) stěny při přípravě podkladu</t>
  </si>
  <si>
    <t>1039921601</t>
  </si>
  <si>
    <t>Příprava podkladu před provedením obkladu oprášení (ometení) stěny</t>
  </si>
  <si>
    <t>2,4*(0,9*2+1,95*2)-(0,7*1,97*1+0,625*0,75*1) "místnost 111"</t>
  </si>
  <si>
    <t>2,4*(4,1*2+2,6*2)-(0,8*1,97*2+0,7*1,97*1) "místnost 119"</t>
  </si>
  <si>
    <t>2,4*(3,7*2+3,55*2+0,95*2)-(0,7*1,97*3+0,625*0,75*2+1,5*0,75*1) "místnost 120, 121"</t>
  </si>
  <si>
    <t>2,4*(1,5*2+2,95*2)-(0,7*1,97*1+0,625*0,75*1) "místnost 122"</t>
  </si>
  <si>
    <t>2,4*(3,5*2+2,6*2)-(0,7*1,97*1+0,8*1,97*1+1,5*0,75*1) "místnost 123"</t>
  </si>
  <si>
    <t>2,4*(3,55+0,715*2)+1,61*3,55+1,61*1,735*2+2*0,79*1,735*0,5-0,7*1,97*1 "místnost 204"</t>
  </si>
  <si>
    <t>219</t>
  </si>
  <si>
    <t>781121011</t>
  </si>
  <si>
    <t>Nátěr penetrační na stěnu</t>
  </si>
  <si>
    <t>1337033789</t>
  </si>
  <si>
    <t>Příprava podkladu před provedením obkladu nátěr penetrační na stěnu</t>
  </si>
  <si>
    <t>220</t>
  </si>
  <si>
    <t>781131112</t>
  </si>
  <si>
    <t>Izolace pod obklad nátěrem nebo stěrkou ve dvou vrstvách</t>
  </si>
  <si>
    <t>719073614</t>
  </si>
  <si>
    <t>Izolace stěny pod obklad izolace nátěrem nebo stěrkou ve dvou vrstvách</t>
  </si>
  <si>
    <t>221</t>
  </si>
  <si>
    <t>781131232</t>
  </si>
  <si>
    <t>Izolace pod obklad těsnícími pásy pro styčné nebo dilatační spáry</t>
  </si>
  <si>
    <t>-2055424097</t>
  </si>
  <si>
    <t>Izolace stěny pod obklad izolace těsnícími izolačními pásy pro styčné nebo dilatační spáry</t>
  </si>
  <si>
    <t>2,4*8+2,1*4</t>
  </si>
  <si>
    <t>222</t>
  </si>
  <si>
    <t>781474112</t>
  </si>
  <si>
    <t>Montáž obkladů vnitřních keramických hladkých do 12 ks/m2 lepených flexibilním lepidlem</t>
  </si>
  <si>
    <t>-1413989219</t>
  </si>
  <si>
    <t>Montáž obkladů vnitřních stěn z dlaždic keramických lepených flexibilním lepidlem maloformátových hladkých přes 9 do 12 ks/m2</t>
  </si>
  <si>
    <t>223</t>
  </si>
  <si>
    <t>59761026</t>
  </si>
  <si>
    <t>obklad keramický hladký do 12ks/m2</t>
  </si>
  <si>
    <t>1532315857</t>
  </si>
  <si>
    <t>140,58*1,1 "Přepočtené koeficientem množství</t>
  </si>
  <si>
    <t>224</t>
  </si>
  <si>
    <t>781494111</t>
  </si>
  <si>
    <t>Plastové profily rohové lepené flexibilním lepidlem</t>
  </si>
  <si>
    <t>-431716003</t>
  </si>
  <si>
    <t>Obklad - dokončující práce profily ukončovací lepené flexibilním lepidlem rohové</t>
  </si>
  <si>
    <t>3*2,4</t>
  </si>
  <si>
    <t>225</t>
  </si>
  <si>
    <t>781494511</t>
  </si>
  <si>
    <t>Plastové profily ukončovací lepené flexibilním lepidlem</t>
  </si>
  <si>
    <t>318354997</t>
  </si>
  <si>
    <t>Obklad - dokončující práce profily ukončovací lepené flexibilním lepidlem ukončovací</t>
  </si>
  <si>
    <t>0,9*2+1,95*2-0,625 "místnost 111</t>
  </si>
  <si>
    <t>4,1*2+2,6*2 "místnost 119</t>
  </si>
  <si>
    <t>3,7*2+3,55*2+0,95*2-1,5-0,625*2 "místnost 120, 121</t>
  </si>
  <si>
    <t>1,35*2+2,95*2-0,7 "místnost 122</t>
  </si>
  <si>
    <t>3,5*2+2,6*2-1,5 "místnost 123</t>
  </si>
  <si>
    <t>1,35*2+3,55 "místnost 204</t>
  </si>
  <si>
    <t>226</t>
  </si>
  <si>
    <t>781495115</t>
  </si>
  <si>
    <t>Spárování vnitřních obkladů silikonem</t>
  </si>
  <si>
    <t>-1371741758</t>
  </si>
  <si>
    <t>Obklad - dokončující práce ostatní práce spárování silikonem</t>
  </si>
  <si>
    <t>2,4*4 "místnost 111</t>
  </si>
  <si>
    <t>2,4*19 "místnost 119-123</t>
  </si>
  <si>
    <t>2,1*4 "místnost 204</t>
  </si>
  <si>
    <t>227</t>
  </si>
  <si>
    <t>998781102</t>
  </si>
  <si>
    <t>Přesun hmot tonážní pro obklady keramické v objektech v do 12 m</t>
  </si>
  <si>
    <t>1067889362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</si>
  <si>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</si>
  <si>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</si>
  <si>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</si>
  <si>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228</t>
  </si>
  <si>
    <t>783214101</t>
  </si>
  <si>
    <t>Základní jednonásobný syntetický nátěr tesařských konstrukcí</t>
  </si>
  <si>
    <t>-1622310298</t>
  </si>
  <si>
    <t>Základní nátěr tesařských konstrukcí jednonásobný syntetický</t>
  </si>
  <si>
    <t>((0,08*2+0,18*2)*0,3+0,08*0,18)*80</t>
  </si>
  <si>
    <t>229</t>
  </si>
  <si>
    <t>783217101</t>
  </si>
  <si>
    <t>Krycí jednonásobný syntetický nátěr tesařských konstrukcí</t>
  </si>
  <si>
    <t>-1103123723</t>
  </si>
  <si>
    <t>Krycí nátěr tesařských konstrukcí jednonásobný syntetický</t>
  </si>
  <si>
    <t>784</t>
  </si>
  <si>
    <t>Dokončovací práce - malby a tapety</t>
  </si>
  <si>
    <t>230</t>
  </si>
  <si>
    <t>784111001</t>
  </si>
  <si>
    <t>Oprášení (ometení ) podkladu v místnostech výšky do 3,80 m</t>
  </si>
  <si>
    <t>2100942338</t>
  </si>
  <si>
    <t>Oprášení (ometení) podkladu v místnostech výšky do 3,80 m</t>
  </si>
  <si>
    <t>231</t>
  </si>
  <si>
    <t>784181101</t>
  </si>
  <si>
    <t>Základní akrylátová jednonásobná penetrace podkladu v místnostech výšky do 3,80m</t>
  </si>
  <si>
    <t>147367485</t>
  </si>
  <si>
    <t>Penetrace podkladu jednonásobná základní akrylátová v místnostech výšky do 3,80 m</t>
  </si>
  <si>
    <t>232</t>
  </si>
  <si>
    <t>784211111</t>
  </si>
  <si>
    <t>Dvojnásobné bílé malby ze směsí za mokra velmi dobře otěruvzdorných v místnostech výšky do 3,80 m</t>
  </si>
  <si>
    <t>1387314650</t>
  </si>
  <si>
    <t>Malby z malířských směsí otěruvzdorných za mokra dvojnásobné, bílé za mokra otěruvzdorné velmi dobře v místnostech výšky do 3,80 m</t>
  </si>
  <si>
    <t>VRN</t>
  </si>
  <si>
    <t>Vedlejší rozpočtové náklady</t>
  </si>
  <si>
    <t>VRN1</t>
  </si>
  <si>
    <t>Průzkumné, geodetické a projektové práce</t>
  </si>
  <si>
    <t>233</t>
  </si>
  <si>
    <t>010001000</t>
  </si>
  <si>
    <t>1024</t>
  </si>
  <si>
    <t>-1694123006</t>
  </si>
  <si>
    <t>234</t>
  </si>
  <si>
    <t>013254000</t>
  </si>
  <si>
    <t>Dokumentace skutečného provedení stavby</t>
  </si>
  <si>
    <t>1308114918</t>
  </si>
  <si>
    <t>VRN3</t>
  </si>
  <si>
    <t>Zařízení staveniště</t>
  </si>
  <si>
    <t>235</t>
  </si>
  <si>
    <t>030001000</t>
  </si>
  <si>
    <t>977009691</t>
  </si>
  <si>
    <t>2020047-03 - Obecní úřad - nezapočitatelné náklady</t>
  </si>
  <si>
    <t>-884521582</t>
  </si>
  <si>
    <t>0,6*0,8*(12,98+8,43*2+7,8)</t>
  </si>
  <si>
    <t>0,6*0,8*(3,38+7,73)</t>
  </si>
  <si>
    <t>884649811</t>
  </si>
  <si>
    <t>-1981786226</t>
  </si>
  <si>
    <t>23,40 "odvoz výkopku pasů"</t>
  </si>
  <si>
    <t>23,40 "návoz výkopku"</t>
  </si>
  <si>
    <t>3,14*0,3*0,3*42,0 "piloty"</t>
  </si>
  <si>
    <t>58,669 "návoz výkopku"</t>
  </si>
  <si>
    <t>1398248368</t>
  </si>
  <si>
    <t>(2,5-0,14)*(37,36+44,56+23,73+24,17)</t>
  </si>
  <si>
    <t>-1730180829</t>
  </si>
  <si>
    <t xml:space="preserve">Zřízení pilot zapažených s vytažením pažnic z vrtu  svislých z betonu železového, v hl od 0 do 10 m, při průměru piloty přes 450 do 650 mm</t>
  </si>
  <si>
    <t>5+5+5+5+5+7+5+5 "piloty P1, P2, P15, P16, P22, P23, P29, P30"</t>
  </si>
  <si>
    <t>-548811317</t>
  </si>
  <si>
    <t>3,14*0,3*0,3*42,0</t>
  </si>
  <si>
    <t>11,869*0,1 "ztratné v terénu 10%"</t>
  </si>
  <si>
    <t>-44876929</t>
  </si>
  <si>
    <t>(3,85*1,2*1+1,58*3,5*8+1,58*1,4*3+0,395*21,73*1)/1000*8</t>
  </si>
  <si>
    <t>1965334263</t>
  </si>
  <si>
    <t>0,14*(37,36+44,56+23,73+24,17)</t>
  </si>
  <si>
    <t>-837038909</t>
  </si>
  <si>
    <t>8,18*3,38*0,15</t>
  </si>
  <si>
    <t>9,03*12,98*0,15</t>
  </si>
  <si>
    <t>228088245</t>
  </si>
  <si>
    <t>8,18*3,38</t>
  </si>
  <si>
    <t>9,03*12,98</t>
  </si>
  <si>
    <t>144,857*7,9/1000 "spodní výztuž A"</t>
  </si>
  <si>
    <t>144,857*5,4/1000 "horní výztuž B"</t>
  </si>
  <si>
    <t>Základové pásy z betonu tř. C 25/30</t>
  </si>
  <si>
    <t>-959382292</t>
  </si>
  <si>
    <t>Základy z betonu prostého pasy betonu kamenem neprokládaného tř. C 25/30</t>
  </si>
  <si>
    <t>0,8*0,6*(8,43*2+12,98+7,8+2,78+8,33) "základový trám"</t>
  </si>
  <si>
    <t>727570209</t>
  </si>
  <si>
    <t>9,209*144,86/400,96</t>
  </si>
  <si>
    <t>1750432522</t>
  </si>
  <si>
    <t>2,5*(8,18+2,78+12,98+8,73*2+8,1)</t>
  </si>
  <si>
    <t>311235121</t>
  </si>
  <si>
    <t>Zdivo jednovrstvé z cihel broušených do P10 na tenkovrstvou maltu tl 200 mm</t>
  </si>
  <si>
    <t>-1025665985</t>
  </si>
  <si>
    <t>Zdivo jednovrstvé z cihel děrovaných broušených na celoplošnou tenkovrstvou maltu, pevnost cihel do P10, tl. zdiva 200 mm</t>
  </si>
  <si>
    <t>3,46*(2,0+0,15+3,35) "1.NP"</t>
  </si>
  <si>
    <t>177029081</t>
  </si>
  <si>
    <t>3,46*(3,5+5,0+0,15+8,1) "1.NP"</t>
  </si>
  <si>
    <t>-0,9*2,02*2 "odpočet otvorů"</t>
  </si>
  <si>
    <t>-1243611853</t>
  </si>
  <si>
    <t>0,25*(9,1+13,05+3,45+9,35) "kce od 1.NP"</t>
  </si>
  <si>
    <t>-1,0*0,25*1 "odpočet otvorů"</t>
  </si>
  <si>
    <t>-1846993517</t>
  </si>
  <si>
    <t>9,1+13,05+3,45+9,35 "kce od 1.NP"</t>
  </si>
  <si>
    <t>-1,0*1 "odpočet otvorů"</t>
  </si>
  <si>
    <t>449125901</t>
  </si>
  <si>
    <t>(4,67-0,416)*(9,1+13,05+3,45+9,35) "kce od 1.NP"</t>
  </si>
  <si>
    <t>-(0,625*0,75*2+1,0*1,75*3+1,25*1,75*3+1,25*1,5*1+1,5*0,75*1+1,5*1,75*1+1,0*2,15*1) "odpočet otvorů"</t>
  </si>
  <si>
    <t>-1349807289</t>
  </si>
  <si>
    <t>976506492</t>
  </si>
  <si>
    <t>1515836390</t>
  </si>
  <si>
    <t>1368188905</t>
  </si>
  <si>
    <t>1942079025</t>
  </si>
  <si>
    <t>812164446</t>
  </si>
  <si>
    <t>3,46*1,0</t>
  </si>
  <si>
    <t>-62354222</t>
  </si>
  <si>
    <t>3,46*(4,2+0,6*2+2,8+5,1+2,2+1,95+3,0+3,0+1,45)</t>
  </si>
  <si>
    <t>-(0,9*2,02*2+0,9*2,1*1+0,8*2,02*2) "odpočet otvorů"</t>
  </si>
  <si>
    <t>1244954232</t>
  </si>
  <si>
    <t>7 "položka 4-05"</t>
  </si>
  <si>
    <t>7 "položka 4-09"</t>
  </si>
  <si>
    <t>-1520492012</t>
  </si>
  <si>
    <t>7+1 "položka 4-041+4-042"</t>
  </si>
  <si>
    <t>7 "položka 4-06"</t>
  </si>
  <si>
    <t>4-041</t>
  </si>
  <si>
    <t>Předpjatý dutinový stropní panel tl. 250 mm, dl. 4.500 mm viz PD</t>
  </si>
  <si>
    <t>-351550265</t>
  </si>
  <si>
    <t>7 "strop nad 1.NP"</t>
  </si>
  <si>
    <t>4-042</t>
  </si>
  <si>
    <t>Předpjatý dutinový stropní panel tl. 250 mm, dl. 4.500 mm, šířka 380 mm viz PD</t>
  </si>
  <si>
    <t>-1494648215</t>
  </si>
  <si>
    <t>4-05</t>
  </si>
  <si>
    <t>Předpjatý dutinový stropní panel tl. 200 mm, dl. 3.100 mm viz PD</t>
  </si>
  <si>
    <t>-1741431020</t>
  </si>
  <si>
    <t>4-06</t>
  </si>
  <si>
    <t>Předpjatý dutinový stropní panel tl. 250 mm, dl. 5.800 mm viz PD</t>
  </si>
  <si>
    <t>-874454926</t>
  </si>
  <si>
    <t>4-09</t>
  </si>
  <si>
    <t>-179898044</t>
  </si>
  <si>
    <t>1042982077</t>
  </si>
  <si>
    <t>3,46*(8,1*2+2,85*2)-(0,8*1,97*3+1,25*1,75*3) "místnost 102"</t>
  </si>
  <si>
    <t>3,46*(4,2*2+3,5*2+0,6*2)-(0,8*1,97*2+1,5*1,75*1+1,0*1,75*1) "místnost 103"</t>
  </si>
  <si>
    <t>3,46*(5,0*2+4,2*2+0,6*2)-(0,8*1,97*1+1,0*1,75*2) "místnost 104"</t>
  </si>
  <si>
    <t>3,46*(2,6*2+2,8*2)-0,8*1,97*2 "místnost 105"</t>
  </si>
  <si>
    <t>3,46*(2,8*2+2,75*2)-0,8*1,97*1 "místnost 106"</t>
  </si>
  <si>
    <t>3,46*(2,0*2+5,1*2+1,0*2)-0,7*1,97*1 "místnost 107"</t>
  </si>
  <si>
    <t>3,46*(5,1*2+3,35*2)-0,7*1,97*1 "místnost 108"</t>
  </si>
  <si>
    <t>3,46*(2,05*2+1,8*2)-0,8*1,97*1 "místnost 109"</t>
  </si>
  <si>
    <t>3,46*(2,65*2+3,0*2)-(0,9*2,65*1+0,9*2,1*1+1,25*1,5*1) "místnost 112"</t>
  </si>
  <si>
    <t>3,46*(3,0*2+4,0*2)-(0,9*2,1*1+0,7*1,97*1+1,5*0,75*1) "místnost 113"</t>
  </si>
  <si>
    <t>3,46*(0,9*2+3,0*2)-(0,7*1,97*2+0,625*0,75*1) "místnost 114"</t>
  </si>
  <si>
    <t>3,46*(0,9*2+1,45*2)-(0,7*1,97*1+0,625*0,75*1) "místnost 115"</t>
  </si>
  <si>
    <t>0,25*((1,0+1,75*2)*3+(1,5+1,75*2)*1+(1,25+1,75*2)*3+(1,25+1,5*2)*1+(1,5+0,75*2)*1+(0,625+0,75*2)*2) "špalety okna"</t>
  </si>
  <si>
    <t>0,15*(1,0+2,65*2) "špalety dveře"</t>
  </si>
  <si>
    <t>-1192423316</t>
  </si>
  <si>
    <t>3,0*(8,1*2+2,85*2)-(0,8*1,97*3+1,25*1,75*3) "místnost 102"</t>
  </si>
  <si>
    <t>3,3*(4,2*2+3,5*2+0,6*2)-(0,8*1,97*2+1,5*1,75*1+1,0*1,75*1) "místnost 103"</t>
  </si>
  <si>
    <t>3,0*(5,0*2+4,2*2+0,6*2)-(0,8*1,97*1+1,0*1,75*2) "místnost 104"</t>
  </si>
  <si>
    <t>0,9*(2,6*2+2,8*2) "místnost 105"</t>
  </si>
  <si>
    <t>3,0*(2,8*2+2,75*2)-0,8*1,97*1 "místnost 106"</t>
  </si>
  <si>
    <t>0,9*(2,0*2+5,1*2+1,0*2) "místnost 107"</t>
  </si>
  <si>
    <t>0,9*(5,1*2+3,35*2) "místnost 108"</t>
  </si>
  <si>
    <t>0,9*(2,05*2+1,8*2) "místnost 109"</t>
  </si>
  <si>
    <t>3,0*(2,65*2+3,0*2)-(0,9*2,65*1+0,9*2,1*1+1,25*1,5*1) "místnost 112"</t>
  </si>
  <si>
    <t>0,9*(3,0*2+4,0*2) "místnost 113"</t>
  </si>
  <si>
    <t>0,9*(0,9*2+3,0*2) "místnost 114"</t>
  </si>
  <si>
    <t>0,9*(0,9*2+1,45*2) "místnost 115"</t>
  </si>
  <si>
    <t>-1018095783</t>
  </si>
  <si>
    <t>2,56*(2,6*2+2,8*2)-0,8*1,97*2 "místnost 105"</t>
  </si>
  <si>
    <t>2,56*(2,0*2+5,1*2+1,0*2)-0,7*1,97*1 "místnost 107"</t>
  </si>
  <si>
    <t>2,56*(5,1*2+3,35*2)-0,7*1,97*1 "místnost 108"</t>
  </si>
  <si>
    <t>2,56*(2,05*2+1,8*2)-0,8*1,97*1 "místnost 109"</t>
  </si>
  <si>
    <t>2,56*(3,0*2+4,0*2)-(0,9*2,1*1+0,7*1,97*1+1,5*0,75*1) "místnost 113"</t>
  </si>
  <si>
    <t>2,56*(0,9*2+3,0*2)-(0,7*1,97*2+0,625*0,75*1) "místnost 114"</t>
  </si>
  <si>
    <t>2,56*(0,9*2+1,45*2)-(0,7*1,97*1+0,625*0,75*1) "místnost 115"</t>
  </si>
  <si>
    <t>950393615</t>
  </si>
  <si>
    <t>382210000</t>
  </si>
  <si>
    <t>(1,0+1,75*2)*3+(1,5+1,75*2)*1+(1,25+1,75*2)*3+(1,25+1,5*2)*1+(1,5+0,75*2)*1+(0,625+0,75*2)*2 "okna"</t>
  </si>
  <si>
    <t>1,0+2,65*2 "dveře"</t>
  </si>
  <si>
    <t>73,9 "zapravení soklu</t>
  </si>
  <si>
    <t>630010546</t>
  </si>
  <si>
    <t>-43446304</t>
  </si>
  <si>
    <t>24,21-1,0*1,75*3</t>
  </si>
  <si>
    <t>54,29-(1,5*1,75*1+1,25*1,75*3)</t>
  </si>
  <si>
    <t>14,35-0,9*2,31*1</t>
  </si>
  <si>
    <t>24,87-(1,25*1,5*1+1,5*0,75*1+0,625*0,75*2)</t>
  </si>
  <si>
    <t>0,15*((1,0+1,75*2)*3+(1,5+1,75*2)*1+(1,25+1,75*2)*3+(1,25+1,5*2)*1+(1,5+0,75*2)*1+(0,625+0,75*2)*2) "špalety okna"</t>
  </si>
  <si>
    <t>0,15*(1,0+2,31*2) "špalety dveře"</t>
  </si>
  <si>
    <t>-921464371</t>
  </si>
  <si>
    <t>-758038837</t>
  </si>
  <si>
    <t>10,44+2,75+11,12+7,27</t>
  </si>
  <si>
    <t>-573871194</t>
  </si>
  <si>
    <t>31,58*1,02 "Přepočtené koeficientem množství</t>
  </si>
  <si>
    <t>1231822437</t>
  </si>
  <si>
    <t>104,748 "plocha hladké omítky"</t>
  </si>
  <si>
    <t>-1955893769</t>
  </si>
  <si>
    <t>5,09+1,37+10,25+3,55</t>
  </si>
  <si>
    <t>212493757</t>
  </si>
  <si>
    <t>1,0*1,75*3+1,5*1,75*1+1,25*1,75*3+1,25*1,5*1+1,5*0,75*1+0,625*0,75*2 "okna"</t>
  </si>
  <si>
    <t>1,0*2,65 "dveře"</t>
  </si>
  <si>
    <t>21,025*2 "Přepočtené koeficientem množství</t>
  </si>
  <si>
    <t>-227526877</t>
  </si>
  <si>
    <t>24,44+15,48+19,41+7,28+7,70+10,32+12,92+3,83 "místnost 102 - 109"</t>
  </si>
  <si>
    <t>8,24+12,0+2,7+1,31 "místnost 112 - 115"</t>
  </si>
  <si>
    <t>-1101398262</t>
  </si>
  <si>
    <t>125,63*1,1 "Přepočtené koeficientem množství</t>
  </si>
  <si>
    <t>208143392</t>
  </si>
  <si>
    <t>2,85*2+8,1*2+4,2*2+3,5*2+0,6*2+5,0*2+4,2*2+0,6*2 "místnost 102 - 104"</t>
  </si>
  <si>
    <t>2,6*2+2,8*2+2,75*2+2,8*2+2,0*2+5,1*2+1,0*2+0,1+5,1*2+3,35*2+2,05*2+1,8*2 "místnost 105 - 109"</t>
  </si>
  <si>
    <t>3,0*2+2,65*2+3,0*2+4,0*2+3,0*2+0,9*2+0,9*2+1,45*2 "místnost 112- 115"</t>
  </si>
  <si>
    <t>9,05*2+11,0*2+8,65*2+(7,3+0,15+5,15)*2</t>
  </si>
  <si>
    <t>1061510450</t>
  </si>
  <si>
    <t>7,8*10,1+14,05*4,9+4,45*4,9+80,25</t>
  </si>
  <si>
    <t>-542626744</t>
  </si>
  <si>
    <t>249,68*45 "Přepočtené koeficientem množství</t>
  </si>
  <si>
    <t>-990213932</t>
  </si>
  <si>
    <t>1910340515</t>
  </si>
  <si>
    <t>-248375354</t>
  </si>
  <si>
    <t>-832667169</t>
  </si>
  <si>
    <t>-1642671845</t>
  </si>
  <si>
    <t>24,44+15,48+19,41+7,7+8,24 "místnost 102, 103, 104, 106, 112"</t>
  </si>
  <si>
    <t>7,28+10,32+12,92+3,83+12,0+2,7+1,31 "místnost 105, 107, 108, 109, 113, 114, 115"</t>
  </si>
  <si>
    <t>-1684187418</t>
  </si>
  <si>
    <t>-768166164</t>
  </si>
  <si>
    <t>-324588073</t>
  </si>
  <si>
    <t>-711291971</t>
  </si>
  <si>
    <t>-1307111821</t>
  </si>
  <si>
    <t>144,857</t>
  </si>
  <si>
    <t>144,857*0,00035 "Přepočtené koeficientem množství</t>
  </si>
  <si>
    <t>1003839204</t>
  </si>
  <si>
    <t>0,5*(9,4+13,05+3,45+9,35) "sokl"</t>
  </si>
  <si>
    <t>-79711912</t>
  </si>
  <si>
    <t>17,625*0,00045 "Přepočtené koeficientem množství</t>
  </si>
  <si>
    <t>925376364</t>
  </si>
  <si>
    <t>144,857*2 "2 vrstvy"</t>
  </si>
  <si>
    <t>-254009281</t>
  </si>
  <si>
    <t>289,714*1,15 "Přepočtené koeficientem množství</t>
  </si>
  <si>
    <t>1896209469</t>
  </si>
  <si>
    <t>17,625*2 "2 vrstvy"</t>
  </si>
  <si>
    <t>-828820826</t>
  </si>
  <si>
    <t>35,25*1,15 "Přepočtené koeficientem množství</t>
  </si>
  <si>
    <t>-458986459</t>
  </si>
  <si>
    <t>713111121</t>
  </si>
  <si>
    <t>Montáž izolace tepelné spodem stropů s uchycením drátem rohoží, pásů, dílců, desek</t>
  </si>
  <si>
    <t>138014194</t>
  </si>
  <si>
    <t>Montáž tepelné izolace stropů rohožemi, pásy, dílci, deskami, bloky (izolační materiál ve specifikaci) rovných spodem s uchycením (drátem, páskou apod.)</t>
  </si>
  <si>
    <t>24,44+15,48+19,41+7,28+7,7+10,32+12,92+3,83+8,24+12,0+2,7+1,31</t>
  </si>
  <si>
    <t>-1958830906</t>
  </si>
  <si>
    <t>125,63*1,02 "Přepočtené koeficientem množství</t>
  </si>
  <si>
    <t>1384973981</t>
  </si>
  <si>
    <t>-987554025</t>
  </si>
  <si>
    <t>-1972697189</t>
  </si>
  <si>
    <t>-1132900384</t>
  </si>
  <si>
    <t>-612952037</t>
  </si>
  <si>
    <t>-1998055758</t>
  </si>
  <si>
    <t>-1283806799</t>
  </si>
  <si>
    <t>1023025433</t>
  </si>
  <si>
    <t>-1738235486</t>
  </si>
  <si>
    <t>-1817144478</t>
  </si>
  <si>
    <t>337485882</t>
  </si>
  <si>
    <t>445910581</t>
  </si>
  <si>
    <t>156908141</t>
  </si>
  <si>
    <t>479814764</t>
  </si>
  <si>
    <t>1,0*3+1,5*1+1,25*3+1,25*1+1,5*1+0,625*2 "okna"</t>
  </si>
  <si>
    <t>829739586</t>
  </si>
  <si>
    <t>1338612177</t>
  </si>
  <si>
    <t>25045891</t>
  </si>
  <si>
    <t>-1324812695</t>
  </si>
  <si>
    <t>1,0*3+1,5+1,25*3+1,25+1,5+0,625*2</t>
  </si>
  <si>
    <t>12,25*1,1 "Přepočtené koeficientem množství</t>
  </si>
  <si>
    <t>766-D2</t>
  </si>
  <si>
    <t>M+D Dveře vchodové plastové jednokřídlé 900x2100mm, barva 23 - světle šedá, jednokřídlé, otevíravé, viz Tabulka dveří</t>
  </si>
  <si>
    <t>1563654967</t>
  </si>
  <si>
    <t>M+D Dveře vchodové plastové jednokřídlé 900x2100mm, barva 23 - světle šedá, jednokřídlé, otevíravé, viz Tabulka dveří
Vybavení: Klika - klika, zámek FAB, vícebodové zamykání, mléčná skleněná bezpečnostní výplň</t>
  </si>
  <si>
    <t>1273268179</t>
  </si>
  <si>
    <t>766-D5</t>
  </si>
  <si>
    <t>1797221574</t>
  </si>
  <si>
    <t>-1857645526</t>
  </si>
  <si>
    <t>1079819542</t>
  </si>
  <si>
    <t>17776101</t>
  </si>
  <si>
    <t>1795716399</t>
  </si>
  <si>
    <t>766-O03</t>
  </si>
  <si>
    <t>M+D Okno plastové 1250x1750 mm, jednokřídlé, otevíravé, sklopné, izolační dvojsklo, Uw≤1,2 W/(m2*K) viz Tabulka oken</t>
  </si>
  <si>
    <t>411584543</t>
  </si>
  <si>
    <t>766-O04</t>
  </si>
  <si>
    <t>M+D Okno plastové 1250x1500 mm, jednokřídlé, otevíravé, sklopné, izolační dvojsklo, Uw≤1,2 W/(m2*K) viz Tabulka oken</t>
  </si>
  <si>
    <t>2078995732</t>
  </si>
  <si>
    <t>1646074807</t>
  </si>
  <si>
    <t>766-O06</t>
  </si>
  <si>
    <t>M+D Okno plastové 1500x1750 mm, jednokřídlé, otevíravé, sklopné, izolační dvojsklo, Uw≤1,2 W/(m2*K) viz Tabulka oken</t>
  </si>
  <si>
    <t>-1536382196</t>
  </si>
  <si>
    <t>766-S01</t>
  </si>
  <si>
    <t>M+D Sanitární příčka výšky 2,0 m o rozměru 2,0 + 1,55 m</t>
  </si>
  <si>
    <t>1860414309</t>
  </si>
  <si>
    <t>766-S02</t>
  </si>
  <si>
    <t>M+D Sanitární příčka výšky 2,0 m o rozměru 3,35 + 1,55 + 1,55 m</t>
  </si>
  <si>
    <t>-1846248950</t>
  </si>
  <si>
    <t>766-S03</t>
  </si>
  <si>
    <t>M+D Sanitární příčka výšky 2,0 m o rozměru 0,9 m</t>
  </si>
  <si>
    <t>-1531591811</t>
  </si>
  <si>
    <t>998766202</t>
  </si>
  <si>
    <t>Přesun hmot procentní pro konstrukce truhlářské v objektech v do 12 m</t>
  </si>
  <si>
    <t>760663016</t>
  </si>
  <si>
    <t>Přesun hmot pro konstrukce truhlářské stanovený procentní sazbou (%) z ceny vodorovná dopravní vzdálenost do 50 m v objektech výšky přes 6 do 12 m</t>
  </si>
  <si>
    <t>950826636</t>
  </si>
  <si>
    <t>1023361702</t>
  </si>
  <si>
    <t>1152021010</t>
  </si>
  <si>
    <t>8,1*2+2,85*2-0,8*2 "místnost 102</t>
  </si>
  <si>
    <t>4,2*2+3,5*2+0,6*2-0,8*2 "místnost 103</t>
  </si>
  <si>
    <t>5,0*2+4,2*2+0,6*2-0,8 "místnost 104</t>
  </si>
  <si>
    <t>2,75*2+2,8*2-0,8 "místnost 106</t>
  </si>
  <si>
    <t>2,65*2+3,0*2-0,9*2 "místnost 112</t>
  </si>
  <si>
    <t>895256357</t>
  </si>
  <si>
    <t>1917461090</t>
  </si>
  <si>
    <t>73,9 "sokl</t>
  </si>
  <si>
    <t>199,53*1,1 "Přepočtené koeficientem množství</t>
  </si>
  <si>
    <t>427736697</t>
  </si>
  <si>
    <t>407889317</t>
  </si>
  <si>
    <t>680545340</t>
  </si>
  <si>
    <t>2,4*(2,6*2+2,8*2)-0,8*1,97*2 "místnost 105"</t>
  </si>
  <si>
    <t>2,4*(2,0*2+5,1*2+1,0*2)-0,7*1,97*1 "místnost 107"</t>
  </si>
  <si>
    <t>2,4*(5,1*2+3,35*2)-0,7*1,97*1 "místnost 108"</t>
  </si>
  <si>
    <t>2,4*(2,05*2+1,8*2)-0,8*1,97*1 "místnost 109"</t>
  </si>
  <si>
    <t>2,4*(3,0*2+4,0*2)-(0,9*2,1*1+0,7*1,97*1+1,5*0,75*1) "místnost 113"</t>
  </si>
  <si>
    <t>2,4*(0,9*2+3,0*2)-(0,7*1,97*2+0,625*0,75*1) "místnost 114"</t>
  </si>
  <si>
    <t>2,4*(0,9*2+1,45*2)-(0,7*1,97*1+0,625*0,75*1) "místnost 115"</t>
  </si>
  <si>
    <t>1838681851</t>
  </si>
  <si>
    <t>-1242242853</t>
  </si>
  <si>
    <t>-798004791</t>
  </si>
  <si>
    <t>170,485*1,1 "Přepočtené koeficientem množství</t>
  </si>
  <si>
    <t>1819921992</t>
  </si>
  <si>
    <t>3,0*2,4</t>
  </si>
  <si>
    <t>-267571947</t>
  </si>
  <si>
    <t>2,6*2+2,8*2 "místnost 105</t>
  </si>
  <si>
    <t>5,1*2+2,0*2+1,0*2 "místnost 107</t>
  </si>
  <si>
    <t>5,1*2+3,35*2 "místnost 108</t>
  </si>
  <si>
    <t>2,05*2+1,8*2 "místnost 109</t>
  </si>
  <si>
    <t>4,0*2+3,0*2-1,5 "místnost 113</t>
  </si>
  <si>
    <t>3,0*2+0,9*2-0,625 "místnost 114</t>
  </si>
  <si>
    <t>0,9*2+1,45*2-0,625 "místnost 115</t>
  </si>
  <si>
    <t>-110193736</t>
  </si>
  <si>
    <t>2,4*4 "místnost 105</t>
  </si>
  <si>
    <t>2,4*6 "místnost 107</t>
  </si>
  <si>
    <t>2,4*5 "místnost 108</t>
  </si>
  <si>
    <t>2,4*4 "místnost 109</t>
  </si>
  <si>
    <t>2,4*4 "místnost 113</t>
  </si>
  <si>
    <t>2,4*4 "místnost 114</t>
  </si>
  <si>
    <t>2,4*4 "místnost 115</t>
  </si>
  <si>
    <t>1050185013</t>
  </si>
  <si>
    <t>541989937</t>
  </si>
  <si>
    <t>1832036701</t>
  </si>
  <si>
    <t>-435352644</t>
  </si>
  <si>
    <t>1838862682</t>
  </si>
  <si>
    <t>2020047-04 - Zpevněné plochy</t>
  </si>
  <si>
    <t xml:space="preserve">    5 - Komunikace pozemní</t>
  </si>
  <si>
    <t xml:space="preserve">    721 - Zdravotechnika - vnitřní kanalizace</t>
  </si>
  <si>
    <t>1014517800</t>
  </si>
  <si>
    <t>3,4+7,01 "chodník</t>
  </si>
  <si>
    <t>55,63+20,43 "vjezd SDH</t>
  </si>
  <si>
    <t>174151101</t>
  </si>
  <si>
    <t>-1095620774</t>
  </si>
  <si>
    <t>Zásyp sypaninou z jakékoliv horniny strojně s uložením výkopku ve vrstvách se zhutněním jam, šachet, rýh nebo kolem objektů v těchto vykopávkách</t>
  </si>
  <si>
    <t>126,74+15,13 "chodník</t>
  </si>
  <si>
    <t>123,155 "vjezd SDH</t>
  </si>
  <si>
    <t>56,74+75,88+22,68 "trávník</t>
  </si>
  <si>
    <t>58981118</t>
  </si>
  <si>
    <t>recyklát cihelný frakce 0/32</t>
  </si>
  <si>
    <t>183514254</t>
  </si>
  <si>
    <t>100*2,0</t>
  </si>
  <si>
    <t>175151101</t>
  </si>
  <si>
    <t>Obsypání potrubí strojně sypaninou bez prohození, uloženou do 3 m</t>
  </si>
  <si>
    <t>-1358758084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</si>
  <si>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</si>
  <si>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320*0,5*0,5</t>
  </si>
  <si>
    <t>58331200</t>
  </si>
  <si>
    <t>štěrkopísek netříděný zásypový</t>
  </si>
  <si>
    <t>530746643</t>
  </si>
  <si>
    <t>80*2 "Přepočtené koeficientem množství</t>
  </si>
  <si>
    <t>181451311</t>
  </si>
  <si>
    <t>Založení trávníku strojně v jedné operaci v rovině</t>
  </si>
  <si>
    <t>1968165284</t>
  </si>
  <si>
    <t>Založení trávníku strojně výsevem včetně utažení na ploše v rovině nebo na svahu do 1:5</t>
  </si>
  <si>
    <t>266,0+96,0+28,0+5,5</t>
  </si>
  <si>
    <t>00572410</t>
  </si>
  <si>
    <t>osivo směs travní parková</t>
  </si>
  <si>
    <t>kg</t>
  </si>
  <si>
    <t>350025764</t>
  </si>
  <si>
    <t>395,5*0,025 "Přepočtené koeficientem množství</t>
  </si>
  <si>
    <t>183402121</t>
  </si>
  <si>
    <t>Rozrušení půdy souvislé plochy do 500 m2 hloubky do 150 mm v rovině a svahu do 1:5</t>
  </si>
  <si>
    <t>-1156030217</t>
  </si>
  <si>
    <t>Rozrušení půdy na hloubku přes 50 do 150 mm souvislé plochy do 500 m2 v rovině nebo na svahu do 1:5</t>
  </si>
  <si>
    <t>184911311</t>
  </si>
  <si>
    <t>Položení mulčovací textilie v rovině a svahu do 1:5</t>
  </si>
  <si>
    <t>-15482504</t>
  </si>
  <si>
    <t>Položení mulčovací textilie proti prorůstání plevelů kolem vysázených rostlin v rovině nebo na svahu do 1:5</t>
  </si>
  <si>
    <t>1849-01</t>
  </si>
  <si>
    <t>Dodávka mulčovací textilie</t>
  </si>
  <si>
    <t>-1078856217</t>
  </si>
  <si>
    <t>10*1,05 "Přepočtené koeficientem množství</t>
  </si>
  <si>
    <t>Komunikace pozemní</t>
  </si>
  <si>
    <t>564221111</t>
  </si>
  <si>
    <t>Podklad nebo podsyp ze štěrkopísku ŠP tl 75 mm</t>
  </si>
  <si>
    <t>1922819957</t>
  </si>
  <si>
    <t xml:space="preserve">Podklad nebo podsyp ze štěrkopísku ŠP  s rozprostřením, vlhčením a zhutněním, po zhutnění tl. 75 mm</t>
  </si>
  <si>
    <t>564231111</t>
  </si>
  <si>
    <t>Podklad nebo podsyp ze štěrkopísku ŠP tl 100 mm</t>
  </si>
  <si>
    <t>-1822643831</t>
  </si>
  <si>
    <t xml:space="preserve">Podklad nebo podsyp ze štěrkopísku ŠP  s rozprostřením, vlhčením a zhutněním, po zhutnění tl. 100 mm</t>
  </si>
  <si>
    <t>307,0*2+60,0</t>
  </si>
  <si>
    <t>564710011</t>
  </si>
  <si>
    <t>Podklad z kameniva hrubého drceného vel. 8-16 mm tl. 50 mm</t>
  </si>
  <si>
    <t>966150961</t>
  </si>
  <si>
    <t xml:space="preserve">Podklad nebo kryt z kameniva hrubého drceného  vel. 8-16 mm s rozprostřením a zhutněním, po zhutnění tl. 50 mm</t>
  </si>
  <si>
    <t>307,0+60,0</t>
  </si>
  <si>
    <t>564710013</t>
  </si>
  <si>
    <t>Podklad z kameniva hrubého drceného vel. 8-16 mm tl 70 mm</t>
  </si>
  <si>
    <t>-1909500541</t>
  </si>
  <si>
    <t xml:space="preserve">Podklad nebo kryt z kameniva hrubého drceného  vel. 8-16 mm s rozprostřením a zhutněním, po zhutnění tl. 70 mm</t>
  </si>
  <si>
    <t>564851111</t>
  </si>
  <si>
    <t>Podklad ze štěrkodrtě ŠD tl 150 mm</t>
  </si>
  <si>
    <t>-904483434</t>
  </si>
  <si>
    <t xml:space="preserve">Podklad ze štěrkodrti ŠD  s rozprostřením a zhutněním, po zhutnění tl. 150 mm</t>
  </si>
  <si>
    <t>164,0+307,0+60,0</t>
  </si>
  <si>
    <t>564861111</t>
  </si>
  <si>
    <t>Podklad ze štěrkodrtě ŠD tl 200 mm</t>
  </si>
  <si>
    <t>-767087184</t>
  </si>
  <si>
    <t xml:space="preserve">Podklad ze štěrkodrti ŠD  s rozprostřením a zhutněním, po zhutnění tl. 200 mm</t>
  </si>
  <si>
    <t>596211112</t>
  </si>
  <si>
    <t>Kladení zámkové dlažby komunikací pro pěší tl 60 mm skupiny A pl do 300 m2</t>
  </si>
  <si>
    <t>-884451979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</si>
  <si>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</si>
  <si>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</si>
  <si>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skladebná betonová 200x100x60mm přírodní</t>
  </si>
  <si>
    <t>544942782</t>
  </si>
  <si>
    <t>164,0</t>
  </si>
  <si>
    <t>164*1,05 "Přepočtené koeficientem množství</t>
  </si>
  <si>
    <t>596212313</t>
  </si>
  <si>
    <t>Kladení zámkové dlažby pozemních komunikací tl 100 mm skupiny A pl přes 300 m2</t>
  </si>
  <si>
    <t>548437485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</si>
  <si>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</si>
  <si>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59245296</t>
  </si>
  <si>
    <t>dlažba zámková tvaru I 200x165x100mm přírodní</t>
  </si>
  <si>
    <t>251484084</t>
  </si>
  <si>
    <t>307*1,05 "Přepočtené koeficientem množství</t>
  </si>
  <si>
    <t>637121111-01</t>
  </si>
  <si>
    <t>Okapový chodník z kačírku tl 100 mm s udusáním</t>
  </si>
  <si>
    <t>-1516471783</t>
  </si>
  <si>
    <t xml:space="preserve">Okapový chodník z kameniva  s udusáním a urovnáním povrchu z kačírku tl. 100 mm</t>
  </si>
  <si>
    <t>637311131</t>
  </si>
  <si>
    <t>Okapový chodník z betonových záhonových obrubníků lože beton</t>
  </si>
  <si>
    <t>-1090637222</t>
  </si>
  <si>
    <t>Okapový chodník z obrubníků betonových zahradních, se zalitím spár cementovou maltou do lože z betonu prostého</t>
  </si>
  <si>
    <t>916131213</t>
  </si>
  <si>
    <t>Osazení silničního obrubníku betonového stojatého s boční opěrou do lože z betonu prostého</t>
  </si>
  <si>
    <t>1355662556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</si>
  <si>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</si>
  <si>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</si>
  <si>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</si>
  <si>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-189700133</t>
  </si>
  <si>
    <t>49,5*1,05 "Přepočtené koeficientem množství</t>
  </si>
  <si>
    <t>916231213</t>
  </si>
  <si>
    <t>Osazení chodníkového obrubníku betonového stojatého s boční opěrou do lože z betonu prostého</t>
  </si>
  <si>
    <t>96689505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</si>
  <si>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</si>
  <si>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</si>
  <si>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</si>
  <si>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-1210113942</t>
  </si>
  <si>
    <t>120,0</t>
  </si>
  <si>
    <t>120*1,05 "Přepočtené koeficientem množství</t>
  </si>
  <si>
    <t>919721102</t>
  </si>
  <si>
    <t>Geomříž pro stabilizaci podkladu tkaná z polyesteru podélná pevnost v tahu do 80 kN/m</t>
  </si>
  <si>
    <t>-1230023783</t>
  </si>
  <si>
    <t>Geomříž pro stabilizaci podkladu tkaná z polyesteru, podélná pevnost v tahu přes 50 do 80 kN/m</t>
  </si>
  <si>
    <t>935113111</t>
  </si>
  <si>
    <t>Osazení odvodňovacího polymerbetonového žlabu s krycím roštem šířky do 200 mm</t>
  </si>
  <si>
    <t>1754637605</t>
  </si>
  <si>
    <t xml:space="preserve">Osazení odvodňovacího žlabu s krycím roštem  polymerbetonového šířky do 200 mm</t>
  </si>
  <si>
    <t>1,5+4,5+2,5</t>
  </si>
  <si>
    <t>59227006</t>
  </si>
  <si>
    <t>žlab odvodňovací polymerbetonový se spádem dna 0,5% 1000x130x155/160mm</t>
  </si>
  <si>
    <t>-479387027</t>
  </si>
  <si>
    <t>59227007</t>
  </si>
  <si>
    <t>žlab odvodňovací polymerbetonový se spádem dna 0,5% 1000x130x160/165mm</t>
  </si>
  <si>
    <t>1562950396</t>
  </si>
  <si>
    <t>59227008</t>
  </si>
  <si>
    <t>žlab odvodňovací polymerbetonový se spádem dna 0,5% 1000x130x165/170mm</t>
  </si>
  <si>
    <t>27205971</t>
  </si>
  <si>
    <t>59227009</t>
  </si>
  <si>
    <t>žlab odvodňovací polymerbetonový se spádem dna 0,5% 1000x130x170/175mm</t>
  </si>
  <si>
    <t>-756278250</t>
  </si>
  <si>
    <t>59227010</t>
  </si>
  <si>
    <t>žlab odvodňovací polymerbetonový se spádem dna 0,5% 1000x130x175/180mm</t>
  </si>
  <si>
    <t>-352439754</t>
  </si>
  <si>
    <t>998223011</t>
  </si>
  <si>
    <t>Přesun hmot pro pozemní komunikace s krytem dlážděným</t>
  </si>
  <si>
    <t>-2013891551</t>
  </si>
  <si>
    <t xml:space="preserve">Přesun hmot pro pozemní komunikace s krytem dlážděným  dopravní vzdálenost do 200 m jakékoliv délky objektu</t>
  </si>
  <si>
    <t>Zdravotechnika - vnitřní kanalizace</t>
  </si>
  <si>
    <t>721173315</t>
  </si>
  <si>
    <t>Potrubí kanalizační z PVC SN 4 dešťové DN 110</t>
  </si>
  <si>
    <t>1544920329</t>
  </si>
  <si>
    <t>Potrubí z trub PVC SN4 dešťové DN 110</t>
  </si>
  <si>
    <t>998721201</t>
  </si>
  <si>
    <t>Přesun hmot procentní pro vnitřní kanalizace v objektech v do 6 m</t>
  </si>
  <si>
    <t>-1595057776</t>
  </si>
  <si>
    <t xml:space="preserve">Přesun hmot pro vnitřní kanalizace  stanovený procentní sazbou (%) z ceny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</si>
</sst>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2020047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Požární zbrojnice a OÚ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Staré Místo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1. 9. 2020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OÚ Staré Místo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Milan Pour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Ladislav Kopecký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'2020047-01 - Požární zbro...'!J30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'2020047-01 - Požární zbro...'!P121</f>
        <v>0</v>
      </c>
      <c r="AV95" s="129">
        <f>'2020047-01 - Požární zbro...'!J33</f>
        <v>0</v>
      </c>
      <c r="AW95" s="129">
        <f>'2020047-01 - Požární zbro...'!J34</f>
        <v>0</v>
      </c>
      <c r="AX95" s="129">
        <f>'2020047-01 - Požární zbro...'!J35</f>
        <v>0</v>
      </c>
      <c r="AY95" s="129">
        <f>'2020047-01 - Požární zbro...'!J36</f>
        <v>0</v>
      </c>
      <c r="AZ95" s="129">
        <f>'2020047-01 - Požární zbro...'!F33</f>
        <v>0</v>
      </c>
      <c r="BA95" s="129">
        <f>'2020047-01 - Požární zbro...'!F34</f>
        <v>0</v>
      </c>
      <c r="BB95" s="129">
        <f>'2020047-01 - Požární zbro...'!F35</f>
        <v>0</v>
      </c>
      <c r="BC95" s="129">
        <f>'2020047-01 - Požární zbro...'!F36</f>
        <v>0</v>
      </c>
      <c r="BD95" s="131">
        <f>'2020047-01 - Požární zbro...'!F37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'2020047-02 - Požární zbro...'!J30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'2020047-02 - Požární zbro...'!P148</f>
        <v>0</v>
      </c>
      <c r="AV96" s="129">
        <f>'2020047-02 - Požární zbro...'!J33</f>
        <v>0</v>
      </c>
      <c r="AW96" s="129">
        <f>'2020047-02 - Požární zbro...'!J34</f>
        <v>0</v>
      </c>
      <c r="AX96" s="129">
        <f>'2020047-02 - Požární zbro...'!J35</f>
        <v>0</v>
      </c>
      <c r="AY96" s="129">
        <f>'2020047-02 - Požární zbro...'!J36</f>
        <v>0</v>
      </c>
      <c r="AZ96" s="129">
        <f>'2020047-02 - Požární zbro...'!F33</f>
        <v>0</v>
      </c>
      <c r="BA96" s="129">
        <f>'2020047-02 - Požární zbro...'!F34</f>
        <v>0</v>
      </c>
      <c r="BB96" s="129">
        <f>'2020047-02 - Požární zbro...'!F35</f>
        <v>0</v>
      </c>
      <c r="BC96" s="129">
        <f>'2020047-02 - Požární zbro...'!F36</f>
        <v>0</v>
      </c>
      <c r="BD96" s="131">
        <f>'2020047-02 - Požární zbro...'!F37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'2020047-03 - Obecní úřad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'2020047-03 - Obecní úřad ...'!P142</f>
        <v>0</v>
      </c>
      <c r="AV97" s="129">
        <f>'2020047-03 - Obecní úřad ...'!J33</f>
        <v>0</v>
      </c>
      <c r="AW97" s="129">
        <f>'2020047-03 - Obecní úřad ...'!J34</f>
        <v>0</v>
      </c>
      <c r="AX97" s="129">
        <f>'2020047-03 - Obecní úřad ...'!J35</f>
        <v>0</v>
      </c>
      <c r="AY97" s="129">
        <f>'2020047-03 - Obecní úřad ...'!J36</f>
        <v>0</v>
      </c>
      <c r="AZ97" s="129">
        <f>'2020047-03 - Obecní úřad ...'!F33</f>
        <v>0</v>
      </c>
      <c r="BA97" s="129">
        <f>'2020047-03 - Obecní úřad ...'!F34</f>
        <v>0</v>
      </c>
      <c r="BB97" s="129">
        <f>'2020047-03 - Obecní úřad ...'!F35</f>
        <v>0</v>
      </c>
      <c r="BC97" s="129">
        <f>'2020047-03 - Obecní úřad ...'!F36</f>
        <v>0</v>
      </c>
      <c r="BD97" s="131">
        <f>'2020047-03 - Obecní úřad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24.7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'2020047-04 - Zpevněné plochy'!J30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'2020047-04 - Zpevněné plochy'!P124</f>
        <v>0</v>
      </c>
      <c r="AV98" s="134">
        <f>'2020047-04 - Zpevněné plochy'!J33</f>
        <v>0</v>
      </c>
      <c r="AW98" s="134">
        <f>'2020047-04 - Zpevněné plochy'!J34</f>
        <v>0</v>
      </c>
      <c r="AX98" s="134">
        <f>'2020047-04 - Zpevněné plochy'!J35</f>
        <v>0</v>
      </c>
      <c r="AY98" s="134">
        <f>'2020047-04 - Zpevněné plochy'!J36</f>
        <v>0</v>
      </c>
      <c r="AZ98" s="134">
        <f>'2020047-04 - Zpevněné plochy'!F33</f>
        <v>0</v>
      </c>
      <c r="BA98" s="134">
        <f>'2020047-04 - Zpevněné plochy'!F34</f>
        <v>0</v>
      </c>
      <c r="BB98" s="134">
        <f>'2020047-04 - Zpevněné plochy'!F35</f>
        <v>0</v>
      </c>
      <c r="BC98" s="134">
        <f>'2020047-04 - Zpevněné plochy'!F36</f>
        <v>0</v>
      </c>
      <c r="BD98" s="136">
        <f>'2020047-04 - Zpevněné plochy'!F37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OTnFjPqvWodkgDCRytB45YTWLUFZ7284GOsET2luPo5vASKQWqCPsNEwsTRaCo4oM1MvH2x1WYXu9Hc1xq5WpA==" hashValue="Gzfw+YPW4D336pRcP6LhU+7PlA41lW1KaU2b3IVkPyVAU0epD1T2hYgqeO+R+kKbsrGmdZqzGMyW70Dbo/Owb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0047-01 - Požární zbro...'!C2" display="/"/>
    <hyperlink ref="A96" location="'2020047-02 - Požární zbro...'!C2" display="/"/>
    <hyperlink ref="A97" location="'2020047-03 - Obecní úřad ...'!C2" display="/"/>
    <hyperlink ref="A98" location="'2020047-04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ROUND((SUM(BE121:BE164)),  2)</f>
        <v>0</v>
      </c>
      <c r="G33" s="39"/>
      <c r="H33" s="39"/>
      <c r="I33" s="156">
        <v>0.20999999999999999</v>
      </c>
      <c r="J33" s="155">
        <f>ROUND(((SUM(BE121:BE164))*I33),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ROUND((SUM(BF121:BF164)),  2)</f>
        <v>0</v>
      </c>
      <c r="G34" s="39"/>
      <c r="H34" s="39"/>
      <c r="I34" s="156">
        <v>0.14999999999999999</v>
      </c>
      <c r="J34" s="155">
        <f>ROUND(((SUM(BF121:BF164))*I34),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ROUND((SUM(BG121:BG164)),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ROUND((SUM(BH121:BH164)),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ROUND((SUM(BI121:BI164)),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2020047-01 - Požární zbrojnice a OÚ - demolice stávající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110</v>
      </c>
      <c r="E100" s="183"/>
      <c r="F100" s="183"/>
      <c r="G100" s="183"/>
      <c r="H100" s="183"/>
      <c r="I100" s="183"/>
      <c r="J100" s="184">
        <f>J155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Požární zbrojnice a OÚ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30" customHeight="1">
      <c r="A113" s="39"/>
      <c r="B113" s="40"/>
      <c r="C113" s="41"/>
      <c r="D113" s="41"/>
      <c r="E113" s="77" t="str">
        <f>E9</f>
        <v>2020047-01 - Požární zbrojnice a OÚ - demolice stávající stavby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Staré Místo</v>
      </c>
      <c r="G115" s="41"/>
      <c r="H115" s="41"/>
      <c r="I115" s="33" t="s">
        <v>22</v>
      </c>
      <c r="J115" s="80" t="str">
        <f>IF(J12="","",J12)</f>
        <v>1. 9. 2020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OÚ Staré Místo</v>
      </c>
      <c r="G117" s="41"/>
      <c r="H117" s="41"/>
      <c r="I117" s="33" t="s">
        <v>31</v>
      </c>
      <c r="J117" s="37" t="str">
        <f>E21</f>
        <v>Ing. Milan Pour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>Ing. Ladislav Kopecký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113</v>
      </c>
      <c r="D120" s="195" t="s">
        <v>64</v>
      </c>
      <c r="E120" s="195" t="s">
        <v>60</v>
      </c>
      <c r="F120" s="195" t="s">
        <v>61</v>
      </c>
      <c r="G120" s="195" t="s">
        <v>114</v>
      </c>
      <c r="H120" s="195" t="s">
        <v>115</v>
      </c>
      <c r="I120" s="195" t="s">
        <v>116</v>
      </c>
      <c r="J120" s="195" t="s">
        <v>104</v>
      </c>
      <c r="K120" s="196" t="s">
        <v>117</v>
      </c>
      <c r="L120" s="197"/>
      <c r="M120" s="101" t="s">
        <v>1</v>
      </c>
      <c r="N120" s="102" t="s">
        <v>43</v>
      </c>
      <c r="O120" s="102" t="s">
        <v>118</v>
      </c>
      <c r="P120" s="102" t="s">
        <v>119</v>
      </c>
      <c r="Q120" s="102" t="s">
        <v>120</v>
      </c>
      <c r="R120" s="102" t="s">
        <v>121</v>
      </c>
      <c r="S120" s="102" t="s">
        <v>122</v>
      </c>
      <c r="T120" s="103" t="s">
        <v>123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124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P122+P155</f>
        <v>0</v>
      </c>
      <c r="Q121" s="105"/>
      <c r="R121" s="200">
        <f>R122+R155</f>
        <v>0.133905</v>
      </c>
      <c r="S121" s="105"/>
      <c r="T121" s="201">
        <f>T122+T155</f>
        <v>1003.06002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78</v>
      </c>
      <c r="AU121" s="18" t="s">
        <v>106</v>
      </c>
      <c r="BK121" s="202">
        <f>BK122+BK155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125</v>
      </c>
      <c r="F122" s="206" t="s">
        <v>126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</f>
        <v>0</v>
      </c>
      <c r="Q122" s="211"/>
      <c r="R122" s="212">
        <f>R123+R127</f>
        <v>0.034544999999999999</v>
      </c>
      <c r="S122" s="211"/>
      <c r="T122" s="213">
        <f>T123+T127</f>
        <v>998.45370000000003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87</v>
      </c>
      <c r="AT122" s="215" t="s">
        <v>78</v>
      </c>
      <c r="AU122" s="215" t="s">
        <v>79</v>
      </c>
      <c r="AY122" s="214" t="s">
        <v>127</v>
      </c>
      <c r="BK122" s="216">
        <f>BK123+BK127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128</v>
      </c>
      <c r="F123" s="217" t="s">
        <v>129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998.45370000000003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87</v>
      </c>
      <c r="AY123" s="214" t="s">
        <v>127</v>
      </c>
      <c r="BK123" s="216">
        <f>SUM(BK124:BK126)</f>
        <v>0</v>
      </c>
    </row>
    <row r="124" s="2" customFormat="1">
      <c r="A124" s="39"/>
      <c r="B124" s="40"/>
      <c r="C124" s="219" t="s">
        <v>87</v>
      </c>
      <c r="D124" s="219" t="s">
        <v>130</v>
      </c>
      <c r="E124" s="220" t="s">
        <v>131</v>
      </c>
      <c r="F124" s="221" t="s">
        <v>132</v>
      </c>
      <c r="G124" s="222" t="s">
        <v>133</v>
      </c>
      <c r="H124" s="223">
        <v>2218.7860000000001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44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0.45000000000000001</v>
      </c>
      <c r="T124" s="229">
        <f>S124*H124</f>
        <v>998.45370000000003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134</v>
      </c>
      <c r="AT124" s="230" t="s">
        <v>130</v>
      </c>
      <c r="AU124" s="230" t="s">
        <v>89</v>
      </c>
      <c r="AY124" s="18" t="s">
        <v>127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87</v>
      </c>
      <c r="BK124" s="231">
        <f>ROUND(I124*H124,2)</f>
        <v>0</v>
      </c>
      <c r="BL124" s="18" t="s">
        <v>134</v>
      </c>
      <c r="BM124" s="230" t="s">
        <v>135</v>
      </c>
    </row>
    <row r="125" s="2" customFormat="1">
      <c r="A125" s="39"/>
      <c r="B125" s="40"/>
      <c r="C125" s="41"/>
      <c r="D125" s="232" t="s">
        <v>136</v>
      </c>
      <c r="E125" s="41"/>
      <c r="F125" s="233" t="s">
        <v>137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89</v>
      </c>
    </row>
    <row r="126" s="13" customFormat="1">
      <c r="A126" s="13"/>
      <c r="B126" s="237"/>
      <c r="C126" s="238"/>
      <c r="D126" s="232" t="s">
        <v>138</v>
      </c>
      <c r="E126" s="239" t="s">
        <v>1</v>
      </c>
      <c r="F126" s="240" t="s">
        <v>139</v>
      </c>
      <c r="G126" s="238"/>
      <c r="H126" s="241">
        <v>2218.7860000000001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138</v>
      </c>
      <c r="AU126" s="247" t="s">
        <v>89</v>
      </c>
      <c r="AV126" s="13" t="s">
        <v>89</v>
      </c>
      <c r="AW126" s="13" t="s">
        <v>34</v>
      </c>
      <c r="AX126" s="13" t="s">
        <v>87</v>
      </c>
      <c r="AY126" s="247" t="s">
        <v>127</v>
      </c>
    </row>
    <row r="127" s="12" customFormat="1" ht="22.8" customHeight="1">
      <c r="A127" s="12"/>
      <c r="B127" s="203"/>
      <c r="C127" s="204"/>
      <c r="D127" s="205" t="s">
        <v>78</v>
      </c>
      <c r="E127" s="217" t="s">
        <v>140</v>
      </c>
      <c r="F127" s="217" t="s">
        <v>141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SUM(P128:P154)</f>
        <v>0</v>
      </c>
      <c r="Q127" s="211"/>
      <c r="R127" s="212">
        <f>SUM(R128:R154)</f>
        <v>0.034544999999999999</v>
      </c>
      <c r="S127" s="211"/>
      <c r="T127" s="213">
        <f>SUM(T128:T154)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87</v>
      </c>
      <c r="AT127" s="215" t="s">
        <v>78</v>
      </c>
      <c r="AU127" s="215" t="s">
        <v>87</v>
      </c>
      <c r="AY127" s="214" t="s">
        <v>127</v>
      </c>
      <c r="BK127" s="216">
        <f>SUM(BK128:BK154)</f>
        <v>0</v>
      </c>
    </row>
    <row r="128" s="2" customFormat="1" ht="33" customHeight="1">
      <c r="A128" s="39"/>
      <c r="B128" s="40"/>
      <c r="C128" s="219" t="s">
        <v>89</v>
      </c>
      <c r="D128" s="219" t="s">
        <v>130</v>
      </c>
      <c r="E128" s="220" t="s">
        <v>142</v>
      </c>
      <c r="F128" s="221" t="s">
        <v>143</v>
      </c>
      <c r="G128" s="222" t="s">
        <v>144</v>
      </c>
      <c r="H128" s="223">
        <v>748.45399999999995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134</v>
      </c>
      <c r="AT128" s="230" t="s">
        <v>130</v>
      </c>
      <c r="AU128" s="230" t="s">
        <v>89</v>
      </c>
      <c r="AY128" s="18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134</v>
      </c>
      <c r="BM128" s="230" t="s">
        <v>145</v>
      </c>
    </row>
    <row r="129" s="2" customFormat="1">
      <c r="A129" s="39"/>
      <c r="B129" s="40"/>
      <c r="C129" s="41"/>
      <c r="D129" s="232" t="s">
        <v>136</v>
      </c>
      <c r="E129" s="41"/>
      <c r="F129" s="233" t="s">
        <v>146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89</v>
      </c>
    </row>
    <row r="130" s="2" customFormat="1" ht="33" customHeight="1">
      <c r="A130" s="39"/>
      <c r="B130" s="40"/>
      <c r="C130" s="219" t="s">
        <v>147</v>
      </c>
      <c r="D130" s="219" t="s">
        <v>130</v>
      </c>
      <c r="E130" s="220" t="s">
        <v>148</v>
      </c>
      <c r="F130" s="221" t="s">
        <v>149</v>
      </c>
      <c r="G130" s="222" t="s">
        <v>144</v>
      </c>
      <c r="H130" s="223">
        <v>250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134</v>
      </c>
      <c r="AT130" s="230" t="s">
        <v>130</v>
      </c>
      <c r="AU130" s="230" t="s">
        <v>89</v>
      </c>
      <c r="AY130" s="18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87</v>
      </c>
      <c r="BK130" s="231">
        <f>ROUND(I130*H130,2)</f>
        <v>0</v>
      </c>
      <c r="BL130" s="18" t="s">
        <v>134</v>
      </c>
      <c r="BM130" s="230" t="s">
        <v>150</v>
      </c>
    </row>
    <row r="131" s="2" customFormat="1">
      <c r="A131" s="39"/>
      <c r="B131" s="40"/>
      <c r="C131" s="41"/>
      <c r="D131" s="232" t="s">
        <v>136</v>
      </c>
      <c r="E131" s="41"/>
      <c r="F131" s="233" t="s">
        <v>151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89</v>
      </c>
    </row>
    <row r="132" s="2" customFormat="1">
      <c r="A132" s="39"/>
      <c r="B132" s="40"/>
      <c r="C132" s="219" t="s">
        <v>134</v>
      </c>
      <c r="D132" s="219" t="s">
        <v>130</v>
      </c>
      <c r="E132" s="220" t="s">
        <v>152</v>
      </c>
      <c r="F132" s="221" t="s">
        <v>153</v>
      </c>
      <c r="G132" s="222" t="s">
        <v>144</v>
      </c>
      <c r="H132" s="223">
        <v>4.6059999999999999</v>
      </c>
      <c r="I132" s="224"/>
      <c r="J132" s="225">
        <f>ROUND(I132*H132,2)</f>
        <v>0</v>
      </c>
      <c r="K132" s="221" t="s">
        <v>154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0.0074999999999999997</v>
      </c>
      <c r="R132" s="228">
        <f>Q132*H132</f>
        <v>0.034544999999999999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134</v>
      </c>
      <c r="AT132" s="230" t="s">
        <v>130</v>
      </c>
      <c r="AU132" s="230" t="s">
        <v>89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134</v>
      </c>
      <c r="BM132" s="230" t="s">
        <v>155</v>
      </c>
    </row>
    <row r="133" s="2" customFormat="1">
      <c r="A133" s="39"/>
      <c r="B133" s="40"/>
      <c r="C133" s="41"/>
      <c r="D133" s="232" t="s">
        <v>136</v>
      </c>
      <c r="E133" s="41"/>
      <c r="F133" s="233" t="s">
        <v>156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89</v>
      </c>
    </row>
    <row r="134" s="13" customFormat="1">
      <c r="A134" s="13"/>
      <c r="B134" s="237"/>
      <c r="C134" s="238"/>
      <c r="D134" s="232" t="s">
        <v>138</v>
      </c>
      <c r="E134" s="239" t="s">
        <v>1</v>
      </c>
      <c r="F134" s="240" t="s">
        <v>157</v>
      </c>
      <c r="G134" s="238"/>
      <c r="H134" s="241">
        <v>4.6059999999999999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138</v>
      </c>
      <c r="AU134" s="247" t="s">
        <v>89</v>
      </c>
      <c r="AV134" s="13" t="s">
        <v>89</v>
      </c>
      <c r="AW134" s="13" t="s">
        <v>34</v>
      </c>
      <c r="AX134" s="13" t="s">
        <v>87</v>
      </c>
      <c r="AY134" s="247" t="s">
        <v>127</v>
      </c>
    </row>
    <row r="135" s="2" customFormat="1">
      <c r="A135" s="39"/>
      <c r="B135" s="40"/>
      <c r="C135" s="219" t="s">
        <v>158</v>
      </c>
      <c r="D135" s="219" t="s">
        <v>130</v>
      </c>
      <c r="E135" s="220" t="s">
        <v>159</v>
      </c>
      <c r="F135" s="221" t="s">
        <v>160</v>
      </c>
      <c r="G135" s="222" t="s">
        <v>144</v>
      </c>
      <c r="H135" s="223">
        <v>998.45399999999995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134</v>
      </c>
      <c r="AT135" s="230" t="s">
        <v>130</v>
      </c>
      <c r="AU135" s="230" t="s">
        <v>89</v>
      </c>
      <c r="AY135" s="18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134</v>
      </c>
      <c r="BM135" s="230" t="s">
        <v>161</v>
      </c>
    </row>
    <row r="136" s="2" customFormat="1">
      <c r="A136" s="39"/>
      <c r="B136" s="40"/>
      <c r="C136" s="41"/>
      <c r="D136" s="232" t="s">
        <v>136</v>
      </c>
      <c r="E136" s="41"/>
      <c r="F136" s="233" t="s">
        <v>162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89</v>
      </c>
    </row>
    <row r="137" s="2" customFormat="1">
      <c r="A137" s="39"/>
      <c r="B137" s="40"/>
      <c r="C137" s="219" t="s">
        <v>163</v>
      </c>
      <c r="D137" s="219" t="s">
        <v>130</v>
      </c>
      <c r="E137" s="220" t="s">
        <v>164</v>
      </c>
      <c r="F137" s="221" t="s">
        <v>165</v>
      </c>
      <c r="G137" s="222" t="s">
        <v>144</v>
      </c>
      <c r="H137" s="223">
        <v>998.45399999999995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134</v>
      </c>
      <c r="AT137" s="230" t="s">
        <v>130</v>
      </c>
      <c r="AU137" s="230" t="s">
        <v>89</v>
      </c>
      <c r="AY137" s="18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134</v>
      </c>
      <c r="BM137" s="230" t="s">
        <v>166</v>
      </c>
    </row>
    <row r="138" s="2" customFormat="1">
      <c r="A138" s="39"/>
      <c r="B138" s="40"/>
      <c r="C138" s="41"/>
      <c r="D138" s="232" t="s">
        <v>136</v>
      </c>
      <c r="E138" s="41"/>
      <c r="F138" s="233" t="s">
        <v>167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136</v>
      </c>
      <c r="AU138" s="18" t="s">
        <v>89</v>
      </c>
    </row>
    <row r="139" s="2" customFormat="1">
      <c r="A139" s="39"/>
      <c r="B139" s="40"/>
      <c r="C139" s="219" t="s">
        <v>168</v>
      </c>
      <c r="D139" s="219" t="s">
        <v>130</v>
      </c>
      <c r="E139" s="220" t="s">
        <v>169</v>
      </c>
      <c r="F139" s="221" t="s">
        <v>170</v>
      </c>
      <c r="G139" s="222" t="s">
        <v>144</v>
      </c>
      <c r="H139" s="223">
        <v>2492.6100000000001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134</v>
      </c>
      <c r="AT139" s="230" t="s">
        <v>130</v>
      </c>
      <c r="AU139" s="230" t="s">
        <v>89</v>
      </c>
      <c r="AY139" s="18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134</v>
      </c>
      <c r="BM139" s="230" t="s">
        <v>171</v>
      </c>
    </row>
    <row r="140" s="2" customFormat="1">
      <c r="A140" s="39"/>
      <c r="B140" s="40"/>
      <c r="C140" s="41"/>
      <c r="D140" s="232" t="s">
        <v>136</v>
      </c>
      <c r="E140" s="41"/>
      <c r="F140" s="233" t="s">
        <v>172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89</v>
      </c>
    </row>
    <row r="141" s="13" customFormat="1">
      <c r="A141" s="13"/>
      <c r="B141" s="237"/>
      <c r="C141" s="238"/>
      <c r="D141" s="232" t="s">
        <v>138</v>
      </c>
      <c r="E141" s="239" t="s">
        <v>1</v>
      </c>
      <c r="F141" s="240" t="s">
        <v>173</v>
      </c>
      <c r="G141" s="238"/>
      <c r="H141" s="241">
        <v>4.0499999999999998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138</v>
      </c>
      <c r="AU141" s="247" t="s">
        <v>89</v>
      </c>
      <c r="AV141" s="13" t="s">
        <v>89</v>
      </c>
      <c r="AW141" s="13" t="s">
        <v>34</v>
      </c>
      <c r="AX141" s="13" t="s">
        <v>79</v>
      </c>
      <c r="AY141" s="247" t="s">
        <v>127</v>
      </c>
    </row>
    <row r="142" s="13" customFormat="1">
      <c r="A142" s="13"/>
      <c r="B142" s="237"/>
      <c r="C142" s="238"/>
      <c r="D142" s="232" t="s">
        <v>138</v>
      </c>
      <c r="E142" s="239" t="s">
        <v>1</v>
      </c>
      <c r="F142" s="240" t="s">
        <v>174</v>
      </c>
      <c r="G142" s="238"/>
      <c r="H142" s="241">
        <v>4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138</v>
      </c>
      <c r="AU142" s="247" t="s">
        <v>89</v>
      </c>
      <c r="AV142" s="13" t="s">
        <v>89</v>
      </c>
      <c r="AW142" s="13" t="s">
        <v>34</v>
      </c>
      <c r="AX142" s="13" t="s">
        <v>79</v>
      </c>
      <c r="AY142" s="247" t="s">
        <v>127</v>
      </c>
    </row>
    <row r="143" s="13" customFormat="1">
      <c r="A143" s="13"/>
      <c r="B143" s="237"/>
      <c r="C143" s="238"/>
      <c r="D143" s="232" t="s">
        <v>138</v>
      </c>
      <c r="E143" s="239" t="s">
        <v>1</v>
      </c>
      <c r="F143" s="240" t="s">
        <v>175</v>
      </c>
      <c r="G143" s="238"/>
      <c r="H143" s="241">
        <v>75.037000000000006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138</v>
      </c>
      <c r="AU143" s="247" t="s">
        <v>89</v>
      </c>
      <c r="AV143" s="13" t="s">
        <v>89</v>
      </c>
      <c r="AW143" s="13" t="s">
        <v>34</v>
      </c>
      <c r="AX143" s="13" t="s">
        <v>79</v>
      </c>
      <c r="AY143" s="247" t="s">
        <v>127</v>
      </c>
    </row>
    <row r="144" s="14" customFormat="1">
      <c r="A144" s="14"/>
      <c r="B144" s="248"/>
      <c r="C144" s="249"/>
      <c r="D144" s="232" t="s">
        <v>138</v>
      </c>
      <c r="E144" s="250" t="s">
        <v>1</v>
      </c>
      <c r="F144" s="251" t="s">
        <v>176</v>
      </c>
      <c r="G144" s="249"/>
      <c r="H144" s="252">
        <v>83.087000000000003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138</v>
      </c>
      <c r="AU144" s="258" t="s">
        <v>89</v>
      </c>
      <c r="AV144" s="14" t="s">
        <v>134</v>
      </c>
      <c r="AW144" s="14" t="s">
        <v>34</v>
      </c>
      <c r="AX144" s="14" t="s">
        <v>79</v>
      </c>
      <c r="AY144" s="258" t="s">
        <v>127</v>
      </c>
    </row>
    <row r="145" s="13" customFormat="1">
      <c r="A145" s="13"/>
      <c r="B145" s="237"/>
      <c r="C145" s="238"/>
      <c r="D145" s="232" t="s">
        <v>138</v>
      </c>
      <c r="E145" s="239" t="s">
        <v>1</v>
      </c>
      <c r="F145" s="240" t="s">
        <v>177</v>
      </c>
      <c r="G145" s="238"/>
      <c r="H145" s="241">
        <v>2492.6100000000001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138</v>
      </c>
      <c r="AU145" s="247" t="s">
        <v>89</v>
      </c>
      <c r="AV145" s="13" t="s">
        <v>89</v>
      </c>
      <c r="AW145" s="13" t="s">
        <v>34</v>
      </c>
      <c r="AX145" s="13" t="s">
        <v>87</v>
      </c>
      <c r="AY145" s="247" t="s">
        <v>127</v>
      </c>
    </row>
    <row r="146" s="2" customFormat="1" ht="16.5" customHeight="1">
      <c r="A146" s="39"/>
      <c r="B146" s="40"/>
      <c r="C146" s="219" t="s">
        <v>178</v>
      </c>
      <c r="D146" s="219" t="s">
        <v>130</v>
      </c>
      <c r="E146" s="220" t="s">
        <v>179</v>
      </c>
      <c r="F146" s="221" t="s">
        <v>180</v>
      </c>
      <c r="G146" s="222" t="s">
        <v>144</v>
      </c>
      <c r="H146" s="223">
        <v>998.45399999999995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44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134</v>
      </c>
      <c r="AT146" s="230" t="s">
        <v>130</v>
      </c>
      <c r="AU146" s="230" t="s">
        <v>89</v>
      </c>
      <c r="AY146" s="18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134</v>
      </c>
      <c r="BM146" s="230" t="s">
        <v>181</v>
      </c>
    </row>
    <row r="147" s="2" customFormat="1">
      <c r="A147" s="39"/>
      <c r="B147" s="40"/>
      <c r="C147" s="41"/>
      <c r="D147" s="232" t="s">
        <v>136</v>
      </c>
      <c r="E147" s="41"/>
      <c r="F147" s="233" t="s">
        <v>182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89</v>
      </c>
    </row>
    <row r="148" s="2" customFormat="1" ht="33" customHeight="1">
      <c r="A148" s="39"/>
      <c r="B148" s="40"/>
      <c r="C148" s="219" t="s">
        <v>128</v>
      </c>
      <c r="D148" s="219" t="s">
        <v>130</v>
      </c>
      <c r="E148" s="220" t="s">
        <v>183</v>
      </c>
      <c r="F148" s="221" t="s">
        <v>184</v>
      </c>
      <c r="G148" s="222" t="s">
        <v>144</v>
      </c>
      <c r="H148" s="223">
        <v>4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134</v>
      </c>
      <c r="AT148" s="230" t="s">
        <v>130</v>
      </c>
      <c r="AU148" s="230" t="s">
        <v>89</v>
      </c>
      <c r="AY148" s="18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87</v>
      </c>
      <c r="BK148" s="231">
        <f>ROUND(I148*H148,2)</f>
        <v>0</v>
      </c>
      <c r="BL148" s="18" t="s">
        <v>134</v>
      </c>
      <c r="BM148" s="230" t="s">
        <v>185</v>
      </c>
    </row>
    <row r="149" s="2" customFormat="1">
      <c r="A149" s="39"/>
      <c r="B149" s="40"/>
      <c r="C149" s="41"/>
      <c r="D149" s="232" t="s">
        <v>136</v>
      </c>
      <c r="E149" s="41"/>
      <c r="F149" s="233" t="s">
        <v>186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89</v>
      </c>
    </row>
    <row r="150" s="2" customFormat="1" ht="33" customHeight="1">
      <c r="A150" s="39"/>
      <c r="B150" s="40"/>
      <c r="C150" s="219" t="s">
        <v>187</v>
      </c>
      <c r="D150" s="219" t="s">
        <v>130</v>
      </c>
      <c r="E150" s="220" t="s">
        <v>188</v>
      </c>
      <c r="F150" s="221" t="s">
        <v>189</v>
      </c>
      <c r="G150" s="222" t="s">
        <v>144</v>
      </c>
      <c r="H150" s="223">
        <v>75.037000000000006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134</v>
      </c>
      <c r="AT150" s="230" t="s">
        <v>130</v>
      </c>
      <c r="AU150" s="230" t="s">
        <v>89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134</v>
      </c>
      <c r="BM150" s="230" t="s">
        <v>190</v>
      </c>
    </row>
    <row r="151" s="2" customFormat="1">
      <c r="A151" s="39"/>
      <c r="B151" s="40"/>
      <c r="C151" s="41"/>
      <c r="D151" s="232" t="s">
        <v>136</v>
      </c>
      <c r="E151" s="41"/>
      <c r="F151" s="233" t="s">
        <v>191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89</v>
      </c>
    </row>
    <row r="152" s="13" customFormat="1">
      <c r="A152" s="13"/>
      <c r="B152" s="237"/>
      <c r="C152" s="238"/>
      <c r="D152" s="232" t="s">
        <v>138</v>
      </c>
      <c r="E152" s="239" t="s">
        <v>1</v>
      </c>
      <c r="F152" s="240" t="s">
        <v>192</v>
      </c>
      <c r="G152" s="238"/>
      <c r="H152" s="241">
        <v>75.037000000000006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138</v>
      </c>
      <c r="AU152" s="247" t="s">
        <v>89</v>
      </c>
      <c r="AV152" s="13" t="s">
        <v>89</v>
      </c>
      <c r="AW152" s="13" t="s">
        <v>34</v>
      </c>
      <c r="AX152" s="13" t="s">
        <v>87</v>
      </c>
      <c r="AY152" s="247" t="s">
        <v>127</v>
      </c>
    </row>
    <row r="153" s="2" customFormat="1">
      <c r="A153" s="39"/>
      <c r="B153" s="40"/>
      <c r="C153" s="219" t="s">
        <v>193</v>
      </c>
      <c r="D153" s="219" t="s">
        <v>130</v>
      </c>
      <c r="E153" s="220" t="s">
        <v>194</v>
      </c>
      <c r="F153" s="221" t="s">
        <v>195</v>
      </c>
      <c r="G153" s="222" t="s">
        <v>144</v>
      </c>
      <c r="H153" s="223">
        <v>4.6059999999999999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134</v>
      </c>
      <c r="AT153" s="230" t="s">
        <v>130</v>
      </c>
      <c r="AU153" s="230" t="s">
        <v>89</v>
      </c>
      <c r="AY153" s="18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134</v>
      </c>
      <c r="BM153" s="230" t="s">
        <v>196</v>
      </c>
    </row>
    <row r="154" s="2" customFormat="1">
      <c r="A154" s="39"/>
      <c r="B154" s="40"/>
      <c r="C154" s="41"/>
      <c r="D154" s="232" t="s">
        <v>136</v>
      </c>
      <c r="E154" s="41"/>
      <c r="F154" s="233" t="s">
        <v>197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89</v>
      </c>
    </row>
    <row r="155" s="12" customFormat="1" ht="25.92" customHeight="1">
      <c r="A155" s="12"/>
      <c r="B155" s="203"/>
      <c r="C155" s="204"/>
      <c r="D155" s="205" t="s">
        <v>78</v>
      </c>
      <c r="E155" s="206" t="s">
        <v>198</v>
      </c>
      <c r="F155" s="206" t="s">
        <v>199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P156</f>
        <v>0</v>
      </c>
      <c r="Q155" s="211"/>
      <c r="R155" s="212">
        <f>R156</f>
        <v>0.099360000000000004</v>
      </c>
      <c r="S155" s="211"/>
      <c r="T155" s="213">
        <f>T156</f>
        <v>4.6063200000000002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89</v>
      </c>
      <c r="AT155" s="215" t="s">
        <v>78</v>
      </c>
      <c r="AU155" s="215" t="s">
        <v>79</v>
      </c>
      <c r="AY155" s="214" t="s">
        <v>127</v>
      </c>
      <c r="BK155" s="216">
        <f>BK156</f>
        <v>0</v>
      </c>
    </row>
    <row r="156" s="12" customFormat="1" ht="22.8" customHeight="1">
      <c r="A156" s="12"/>
      <c r="B156" s="203"/>
      <c r="C156" s="204"/>
      <c r="D156" s="205" t="s">
        <v>78</v>
      </c>
      <c r="E156" s="217" t="s">
        <v>200</v>
      </c>
      <c r="F156" s="217" t="s">
        <v>201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SUM(P157:P164)</f>
        <v>0</v>
      </c>
      <c r="Q156" s="211"/>
      <c r="R156" s="212">
        <f>SUM(R157:R164)</f>
        <v>0.099360000000000004</v>
      </c>
      <c r="S156" s="211"/>
      <c r="T156" s="213">
        <f>SUM(T157:T164)</f>
        <v>4.6063200000000002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89</v>
      </c>
      <c r="AT156" s="215" t="s">
        <v>78</v>
      </c>
      <c r="AU156" s="215" t="s">
        <v>87</v>
      </c>
      <c r="AY156" s="214" t="s">
        <v>127</v>
      </c>
      <c r="BK156" s="216">
        <f>SUM(BK157:BK164)</f>
        <v>0</v>
      </c>
    </row>
    <row r="157" s="2" customFormat="1">
      <c r="A157" s="39"/>
      <c r="B157" s="40"/>
      <c r="C157" s="219" t="s">
        <v>202</v>
      </c>
      <c r="D157" s="219" t="s">
        <v>130</v>
      </c>
      <c r="E157" s="220" t="s">
        <v>203</v>
      </c>
      <c r="F157" s="221" t="s">
        <v>204</v>
      </c>
      <c r="G157" s="222" t="s">
        <v>205</v>
      </c>
      <c r="H157" s="223">
        <v>288</v>
      </c>
      <c r="I157" s="224"/>
      <c r="J157" s="225">
        <f>ROUND(I157*H157,2)</f>
        <v>0</v>
      </c>
      <c r="K157" s="221" t="s">
        <v>154</v>
      </c>
      <c r="L157" s="45"/>
      <c r="M157" s="226" t="s">
        <v>1</v>
      </c>
      <c r="N157" s="227" t="s">
        <v>44</v>
      </c>
      <c r="O157" s="92"/>
      <c r="P157" s="228">
        <f>O157*H157</f>
        <v>0</v>
      </c>
      <c r="Q157" s="228">
        <v>0.00034000000000000002</v>
      </c>
      <c r="R157" s="228">
        <f>Q157*H157</f>
        <v>0.097920000000000007</v>
      </c>
      <c r="S157" s="228">
        <v>0.01533</v>
      </c>
      <c r="T157" s="229">
        <f>S157*H157</f>
        <v>4.4150400000000003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206</v>
      </c>
      <c r="AT157" s="230" t="s">
        <v>130</v>
      </c>
      <c r="AU157" s="230" t="s">
        <v>89</v>
      </c>
      <c r="AY157" s="18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206</v>
      </c>
      <c r="BM157" s="230" t="s">
        <v>207</v>
      </c>
    </row>
    <row r="158" s="2" customFormat="1">
      <c r="A158" s="39"/>
      <c r="B158" s="40"/>
      <c r="C158" s="41"/>
      <c r="D158" s="232" t="s">
        <v>136</v>
      </c>
      <c r="E158" s="41"/>
      <c r="F158" s="233" t="s">
        <v>208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89</v>
      </c>
    </row>
    <row r="159" s="13" customFormat="1">
      <c r="A159" s="13"/>
      <c r="B159" s="237"/>
      <c r="C159" s="238"/>
      <c r="D159" s="232" t="s">
        <v>138</v>
      </c>
      <c r="E159" s="239" t="s">
        <v>1</v>
      </c>
      <c r="F159" s="240" t="s">
        <v>209</v>
      </c>
      <c r="G159" s="238"/>
      <c r="H159" s="241">
        <v>288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138</v>
      </c>
      <c r="AU159" s="247" t="s">
        <v>89</v>
      </c>
      <c r="AV159" s="13" t="s">
        <v>89</v>
      </c>
      <c r="AW159" s="13" t="s">
        <v>34</v>
      </c>
      <c r="AX159" s="13" t="s">
        <v>87</v>
      </c>
      <c r="AY159" s="247" t="s">
        <v>127</v>
      </c>
    </row>
    <row r="160" s="2" customFormat="1">
      <c r="A160" s="39"/>
      <c r="B160" s="40"/>
      <c r="C160" s="219" t="s">
        <v>210</v>
      </c>
      <c r="D160" s="219" t="s">
        <v>130</v>
      </c>
      <c r="E160" s="220" t="s">
        <v>211</v>
      </c>
      <c r="F160" s="221" t="s">
        <v>212</v>
      </c>
      <c r="G160" s="222" t="s">
        <v>213</v>
      </c>
      <c r="H160" s="223">
        <v>24</v>
      </c>
      <c r="I160" s="224"/>
      <c r="J160" s="225">
        <f>ROUND(I160*H160,2)</f>
        <v>0</v>
      </c>
      <c r="K160" s="221" t="s">
        <v>154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6.0000000000000002E-05</v>
      </c>
      <c r="R160" s="228">
        <f>Q160*H160</f>
        <v>0.0014400000000000001</v>
      </c>
      <c r="S160" s="228">
        <v>0.0079699999999999997</v>
      </c>
      <c r="T160" s="229">
        <f>S160*H160</f>
        <v>0.19128000000000001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206</v>
      </c>
      <c r="AT160" s="230" t="s">
        <v>130</v>
      </c>
      <c r="AU160" s="230" t="s">
        <v>89</v>
      </c>
      <c r="AY160" s="18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206</v>
      </c>
      <c r="BM160" s="230" t="s">
        <v>214</v>
      </c>
    </row>
    <row r="161" s="2" customFormat="1">
      <c r="A161" s="39"/>
      <c r="B161" s="40"/>
      <c r="C161" s="41"/>
      <c r="D161" s="232" t="s">
        <v>136</v>
      </c>
      <c r="E161" s="41"/>
      <c r="F161" s="233" t="s">
        <v>215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89</v>
      </c>
    </row>
    <row r="162" s="2" customFormat="1">
      <c r="A162" s="39"/>
      <c r="B162" s="40"/>
      <c r="C162" s="219" t="s">
        <v>216</v>
      </c>
      <c r="D162" s="219" t="s">
        <v>130</v>
      </c>
      <c r="E162" s="220" t="s">
        <v>217</v>
      </c>
      <c r="F162" s="221" t="s">
        <v>218</v>
      </c>
      <c r="G162" s="222" t="s">
        <v>205</v>
      </c>
      <c r="H162" s="223">
        <v>84</v>
      </c>
      <c r="I162" s="224"/>
      <c r="J162" s="225">
        <f>ROUND(I162*H162,2)</f>
        <v>0</v>
      </c>
      <c r="K162" s="221" t="s">
        <v>154</v>
      </c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206</v>
      </c>
      <c r="AT162" s="230" t="s">
        <v>130</v>
      </c>
      <c r="AU162" s="230" t="s">
        <v>89</v>
      </c>
      <c r="AY162" s="18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206</v>
      </c>
      <c r="BM162" s="230" t="s">
        <v>219</v>
      </c>
    </row>
    <row r="163" s="2" customFormat="1">
      <c r="A163" s="39"/>
      <c r="B163" s="40"/>
      <c r="C163" s="41"/>
      <c r="D163" s="232" t="s">
        <v>136</v>
      </c>
      <c r="E163" s="41"/>
      <c r="F163" s="233" t="s">
        <v>220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89</v>
      </c>
    </row>
    <row r="164" s="13" customFormat="1">
      <c r="A164" s="13"/>
      <c r="B164" s="237"/>
      <c r="C164" s="238"/>
      <c r="D164" s="232" t="s">
        <v>138</v>
      </c>
      <c r="E164" s="239" t="s">
        <v>1</v>
      </c>
      <c r="F164" s="240" t="s">
        <v>221</v>
      </c>
      <c r="G164" s="238"/>
      <c r="H164" s="241">
        <v>84</v>
      </c>
      <c r="I164" s="242"/>
      <c r="J164" s="238"/>
      <c r="K164" s="238"/>
      <c r="L164" s="243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138</v>
      </c>
      <c r="AU164" s="247" t="s">
        <v>89</v>
      </c>
      <c r="AV164" s="13" t="s">
        <v>89</v>
      </c>
      <c r="AW164" s="13" t="s">
        <v>34</v>
      </c>
      <c r="AX164" s="13" t="s">
        <v>87</v>
      </c>
      <c r="AY164" s="247" t="s">
        <v>127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zTvQm4FielVGWjKtw5n/2LxBH359S9mSB5Vg/6dbvRqnXITsWBKpZGbWhEQRpfquZuw0wvGJ+BaG1rEbXt1y+g==" hashValue="CQQo9svRy965qRcxEEgfnuitlUWQLUWcjuX34asEoVhGPQuQapFGhaPONwHhS1Fnq+zZoy+9HL7rxE5fBPs4SA==" algorithmName="SHA-512" password="CC35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ROUND((SUM(BE148:BE1503)),  2)</f>
        <v>0</v>
      </c>
      <c r="G33" s="39"/>
      <c r="H33" s="39"/>
      <c r="I33" s="156">
        <v>0.20999999999999999</v>
      </c>
      <c r="J33" s="155">
        <f>ROUND(((SUM(BE148:BE1503))*I33),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ROUND((SUM(BF148:BF1503)),  2)</f>
        <v>0</v>
      </c>
      <c r="G34" s="39"/>
      <c r="H34" s="39"/>
      <c r="I34" s="156">
        <v>0.14999999999999999</v>
      </c>
      <c r="J34" s="155">
        <f>ROUND(((SUM(BF148:BF1503))*I34),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ROUND((SUM(BG148:BG1503)),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ROUND((SUM(BH148:BH1503)),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ROUND((SUM(BI148:BI1503)),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2020047-02 - Požární zbrojnice - 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223</v>
      </c>
      <c r="E98" s="189"/>
      <c r="F98" s="189"/>
      <c r="G98" s="189"/>
      <c r="H98" s="189"/>
      <c r="I98" s="189"/>
      <c r="J98" s="190">
        <f>J150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224</v>
      </c>
      <c r="E99" s="189"/>
      <c r="F99" s="189"/>
      <c r="G99" s="189"/>
      <c r="H99" s="189"/>
      <c r="I99" s="189"/>
      <c r="J99" s="190">
        <f>J187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225</v>
      </c>
      <c r="E100" s="189"/>
      <c r="F100" s="189"/>
      <c r="G100" s="189"/>
      <c r="H100" s="189"/>
      <c r="I100" s="189"/>
      <c r="J100" s="190">
        <f>J236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226</v>
      </c>
      <c r="E101" s="189"/>
      <c r="F101" s="189"/>
      <c r="G101" s="189"/>
      <c r="H101" s="189"/>
      <c r="I101" s="189"/>
      <c r="J101" s="190">
        <f>J301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227</v>
      </c>
      <c r="E102" s="189"/>
      <c r="F102" s="189"/>
      <c r="G102" s="189"/>
      <c r="H102" s="189"/>
      <c r="I102" s="189"/>
      <c r="J102" s="190">
        <f>J490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228</v>
      </c>
      <c r="E103" s="189"/>
      <c r="F103" s="189"/>
      <c r="G103" s="189"/>
      <c r="H103" s="189"/>
      <c r="I103" s="189"/>
      <c r="J103" s="190">
        <f>J491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229</v>
      </c>
      <c r="E104" s="189"/>
      <c r="F104" s="189"/>
      <c r="G104" s="189"/>
      <c r="H104" s="189"/>
      <c r="I104" s="189"/>
      <c r="J104" s="190">
        <f>J609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230</v>
      </c>
      <c r="E105" s="189"/>
      <c r="F105" s="189"/>
      <c r="G105" s="189"/>
      <c r="H105" s="189"/>
      <c r="I105" s="189"/>
      <c r="J105" s="190">
        <f>J654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J708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231</v>
      </c>
      <c r="E107" s="189"/>
      <c r="F107" s="189"/>
      <c r="G107" s="189"/>
      <c r="H107" s="189"/>
      <c r="I107" s="189"/>
      <c r="J107" s="190">
        <f>J754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110</v>
      </c>
      <c r="E108" s="183"/>
      <c r="F108" s="183"/>
      <c r="G108" s="183"/>
      <c r="H108" s="183"/>
      <c r="I108" s="183"/>
      <c r="J108" s="184">
        <f>J757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232</v>
      </c>
      <c r="E109" s="189"/>
      <c r="F109" s="189"/>
      <c r="G109" s="189"/>
      <c r="H109" s="189"/>
      <c r="I109" s="189"/>
      <c r="J109" s="190">
        <f>J758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233</v>
      </c>
      <c r="E110" s="189"/>
      <c r="F110" s="189"/>
      <c r="G110" s="189"/>
      <c r="H110" s="189"/>
      <c r="I110" s="189"/>
      <c r="J110" s="190">
        <f>J828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234</v>
      </c>
      <c r="E111" s="189"/>
      <c r="F111" s="189"/>
      <c r="G111" s="189"/>
      <c r="H111" s="189"/>
      <c r="I111" s="189"/>
      <c r="J111" s="190">
        <f>J884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235</v>
      </c>
      <c r="E112" s="189"/>
      <c r="F112" s="189"/>
      <c r="G112" s="189"/>
      <c r="H112" s="189"/>
      <c r="I112" s="189"/>
      <c r="J112" s="190">
        <f>J887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236</v>
      </c>
      <c r="E113" s="189"/>
      <c r="F113" s="189"/>
      <c r="G113" s="189"/>
      <c r="H113" s="189"/>
      <c r="I113" s="189"/>
      <c r="J113" s="190">
        <f>J890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237</v>
      </c>
      <c r="E114" s="189"/>
      <c r="F114" s="189"/>
      <c r="G114" s="189"/>
      <c r="H114" s="189"/>
      <c r="I114" s="189"/>
      <c r="J114" s="190">
        <f>J893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238</v>
      </c>
      <c r="E115" s="189"/>
      <c r="F115" s="189"/>
      <c r="G115" s="189"/>
      <c r="H115" s="189"/>
      <c r="I115" s="189"/>
      <c r="J115" s="190">
        <f>J896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239</v>
      </c>
      <c r="E116" s="189"/>
      <c r="F116" s="189"/>
      <c r="G116" s="189"/>
      <c r="H116" s="189"/>
      <c r="I116" s="189"/>
      <c r="J116" s="190">
        <f>J903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240</v>
      </c>
      <c r="E117" s="189"/>
      <c r="F117" s="189"/>
      <c r="G117" s="189"/>
      <c r="H117" s="189"/>
      <c r="I117" s="189"/>
      <c r="J117" s="190">
        <f>J1033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241</v>
      </c>
      <c r="E118" s="189"/>
      <c r="F118" s="189"/>
      <c r="G118" s="189"/>
      <c r="H118" s="189"/>
      <c r="I118" s="189"/>
      <c r="J118" s="190">
        <f>J1067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111</v>
      </c>
      <c r="E119" s="189"/>
      <c r="F119" s="189"/>
      <c r="G119" s="189"/>
      <c r="H119" s="189"/>
      <c r="I119" s="189"/>
      <c r="J119" s="190">
        <f>J1106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242</v>
      </c>
      <c r="E120" s="189"/>
      <c r="F120" s="189"/>
      <c r="G120" s="189"/>
      <c r="H120" s="189"/>
      <c r="I120" s="189"/>
      <c r="J120" s="190">
        <f>J1127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243</v>
      </c>
      <c r="E121" s="189"/>
      <c r="F121" s="189"/>
      <c r="G121" s="189"/>
      <c r="H121" s="189"/>
      <c r="I121" s="189"/>
      <c r="J121" s="190">
        <f>J1189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244</v>
      </c>
      <c r="E122" s="189"/>
      <c r="F122" s="189"/>
      <c r="G122" s="189"/>
      <c r="H122" s="189"/>
      <c r="I122" s="189"/>
      <c r="J122" s="190">
        <f>J1206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245</v>
      </c>
      <c r="E123" s="189"/>
      <c r="F123" s="189"/>
      <c r="G123" s="189"/>
      <c r="H123" s="189"/>
      <c r="I123" s="189"/>
      <c r="J123" s="190">
        <f>J1310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246</v>
      </c>
      <c r="E124" s="189"/>
      <c r="F124" s="189"/>
      <c r="G124" s="189"/>
      <c r="H124" s="189"/>
      <c r="I124" s="189"/>
      <c r="J124" s="190">
        <f>J1397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247</v>
      </c>
      <c r="E125" s="189"/>
      <c r="F125" s="189"/>
      <c r="G125" s="189"/>
      <c r="H125" s="189"/>
      <c r="I125" s="189"/>
      <c r="J125" s="190">
        <f>J1404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0"/>
      <c r="C126" s="181"/>
      <c r="D126" s="182" t="s">
        <v>248</v>
      </c>
      <c r="E126" s="183"/>
      <c r="F126" s="183"/>
      <c r="G126" s="183"/>
      <c r="H126" s="183"/>
      <c r="I126" s="183"/>
      <c r="J126" s="184">
        <f>J1495</f>
        <v>0</v>
      </c>
      <c r="K126" s="181"/>
      <c r="L126" s="18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6"/>
      <c r="C127" s="187"/>
      <c r="D127" s="188" t="s">
        <v>249</v>
      </c>
      <c r="E127" s="189"/>
      <c r="F127" s="189"/>
      <c r="G127" s="189"/>
      <c r="H127" s="189"/>
      <c r="I127" s="189"/>
      <c r="J127" s="190">
        <f>J1496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250</v>
      </c>
      <c r="E128" s="189"/>
      <c r="F128" s="189"/>
      <c r="G128" s="189"/>
      <c r="H128" s="189"/>
      <c r="I128" s="189"/>
      <c r="J128" s="190">
        <f>J1501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112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Požární zbrojnice a OÚ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100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2020047-02 - Požární zbrojnice - započitatelné náklady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>Staré Místo</v>
      </c>
      <c r="G142" s="41"/>
      <c r="H142" s="41"/>
      <c r="I142" s="33" t="s">
        <v>22</v>
      </c>
      <c r="J142" s="80" t="str">
        <f>IF(J12="","",J12)</f>
        <v>1. 9. 2020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>OÚ Staré Místo</v>
      </c>
      <c r="G144" s="41"/>
      <c r="H144" s="41"/>
      <c r="I144" s="33" t="s">
        <v>31</v>
      </c>
      <c r="J144" s="37" t="str">
        <f>E21</f>
        <v>Ing. Milan Pour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29</v>
      </c>
      <c r="D145" s="41"/>
      <c r="E145" s="41"/>
      <c r="F145" s="28" t="str">
        <f>IF(E18="","",E18)</f>
        <v>Vyplň údaj</v>
      </c>
      <c r="G145" s="41"/>
      <c r="H145" s="41"/>
      <c r="I145" s="33" t="s">
        <v>35</v>
      </c>
      <c r="J145" s="37" t="str">
        <f>E24</f>
        <v>Ing. Ladislav Kopecký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113</v>
      </c>
      <c r="D147" s="195" t="s">
        <v>64</v>
      </c>
      <c r="E147" s="195" t="s">
        <v>60</v>
      </c>
      <c r="F147" s="195" t="s">
        <v>61</v>
      </c>
      <c r="G147" s="195" t="s">
        <v>114</v>
      </c>
      <c r="H147" s="195" t="s">
        <v>115</v>
      </c>
      <c r="I147" s="195" t="s">
        <v>116</v>
      </c>
      <c r="J147" s="195" t="s">
        <v>104</v>
      </c>
      <c r="K147" s="196" t="s">
        <v>117</v>
      </c>
      <c r="L147" s="197"/>
      <c r="M147" s="101" t="s">
        <v>1</v>
      </c>
      <c r="N147" s="102" t="s">
        <v>43</v>
      </c>
      <c r="O147" s="102" t="s">
        <v>118</v>
      </c>
      <c r="P147" s="102" t="s">
        <v>119</v>
      </c>
      <c r="Q147" s="102" t="s">
        <v>120</v>
      </c>
      <c r="R147" s="102" t="s">
        <v>121</v>
      </c>
      <c r="S147" s="102" t="s">
        <v>122</v>
      </c>
      <c r="T147" s="103" t="s">
        <v>123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124</v>
      </c>
      <c r="D148" s="41"/>
      <c r="E148" s="41"/>
      <c r="F148" s="41"/>
      <c r="G148" s="41"/>
      <c r="H148" s="41"/>
      <c r="I148" s="41"/>
      <c r="J148" s="198">
        <f>BK148</f>
        <v>0</v>
      </c>
      <c r="K148" s="41"/>
      <c r="L148" s="45"/>
      <c r="M148" s="104"/>
      <c r="N148" s="199"/>
      <c r="O148" s="105"/>
      <c r="P148" s="200">
        <f>P149+P757+P1495</f>
        <v>0</v>
      </c>
      <c r="Q148" s="105"/>
      <c r="R148" s="200">
        <f>R149+R757+R1495</f>
        <v>1285.6738652300001</v>
      </c>
      <c r="S148" s="105"/>
      <c r="T148" s="201">
        <f>T149+T757+T1495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78</v>
      </c>
      <c r="AU148" s="18" t="s">
        <v>106</v>
      </c>
      <c r="BK148" s="202">
        <f>BK149+BK757+BK1495</f>
        <v>0</v>
      </c>
    </row>
    <row r="149" s="12" customFormat="1" ht="25.92" customHeight="1">
      <c r="A149" s="12"/>
      <c r="B149" s="203"/>
      <c r="C149" s="204"/>
      <c r="D149" s="205" t="s">
        <v>78</v>
      </c>
      <c r="E149" s="206" t="s">
        <v>125</v>
      </c>
      <c r="F149" s="206" t="s">
        <v>126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P150+P187+P236+P301+P490+P708+P754</f>
        <v>0</v>
      </c>
      <c r="Q149" s="211"/>
      <c r="R149" s="212">
        <f>R150+R187+R236+R301+R490+R708+R754</f>
        <v>1240.2925198400001</v>
      </c>
      <c r="S149" s="211"/>
      <c r="T149" s="213">
        <f>T150+T187+T236+T301+T490+T708+T754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87</v>
      </c>
      <c r="AT149" s="215" t="s">
        <v>78</v>
      </c>
      <c r="AU149" s="215" t="s">
        <v>79</v>
      </c>
      <c r="AY149" s="214" t="s">
        <v>127</v>
      </c>
      <c r="BK149" s="216">
        <f>BK150+BK187+BK236+BK301+BK490+BK708+BK754</f>
        <v>0</v>
      </c>
    </row>
    <row r="150" s="12" customFormat="1" ht="22.8" customHeight="1">
      <c r="A150" s="12"/>
      <c r="B150" s="203"/>
      <c r="C150" s="204"/>
      <c r="D150" s="205" t="s">
        <v>78</v>
      </c>
      <c r="E150" s="217" t="s">
        <v>87</v>
      </c>
      <c r="F150" s="217" t="s">
        <v>251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SUM(P151:P186)</f>
        <v>0</v>
      </c>
      <c r="Q150" s="211"/>
      <c r="R150" s="212">
        <f>SUM(R151:R186)</f>
        <v>0</v>
      </c>
      <c r="S150" s="211"/>
      <c r="T150" s="213">
        <f>SUM(T151:T186)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87</v>
      </c>
      <c r="AT150" s="215" t="s">
        <v>78</v>
      </c>
      <c r="AU150" s="215" t="s">
        <v>87</v>
      </c>
      <c r="AY150" s="214" t="s">
        <v>127</v>
      </c>
      <c r="BK150" s="216">
        <f>SUM(BK151:BK186)</f>
        <v>0</v>
      </c>
    </row>
    <row r="151" s="2" customFormat="1">
      <c r="A151" s="39"/>
      <c r="B151" s="40"/>
      <c r="C151" s="219" t="s">
        <v>87</v>
      </c>
      <c r="D151" s="219" t="s">
        <v>130</v>
      </c>
      <c r="E151" s="220" t="s">
        <v>252</v>
      </c>
      <c r="F151" s="221" t="s">
        <v>253</v>
      </c>
      <c r="G151" s="222" t="s">
        <v>133</v>
      </c>
      <c r="H151" s="223">
        <v>570.87199999999996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134</v>
      </c>
      <c r="AT151" s="230" t="s">
        <v>130</v>
      </c>
      <c r="AU151" s="230" t="s">
        <v>89</v>
      </c>
      <c r="AY151" s="18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87</v>
      </c>
      <c r="BK151" s="231">
        <f>ROUND(I151*H151,2)</f>
        <v>0</v>
      </c>
      <c r="BL151" s="18" t="s">
        <v>134</v>
      </c>
      <c r="BM151" s="230" t="s">
        <v>254</v>
      </c>
    </row>
    <row r="152" s="2" customFormat="1">
      <c r="A152" s="39"/>
      <c r="B152" s="40"/>
      <c r="C152" s="41"/>
      <c r="D152" s="232" t="s">
        <v>136</v>
      </c>
      <c r="E152" s="41"/>
      <c r="F152" s="233" t="s">
        <v>255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89</v>
      </c>
    </row>
    <row r="153" s="13" customFormat="1">
      <c r="A153" s="13"/>
      <c r="B153" s="237"/>
      <c r="C153" s="238"/>
      <c r="D153" s="232" t="s">
        <v>138</v>
      </c>
      <c r="E153" s="239" t="s">
        <v>1</v>
      </c>
      <c r="F153" s="240" t="s">
        <v>256</v>
      </c>
      <c r="G153" s="238"/>
      <c r="H153" s="241">
        <v>386.46800000000002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138</v>
      </c>
      <c r="AU153" s="247" t="s">
        <v>89</v>
      </c>
      <c r="AV153" s="13" t="s">
        <v>89</v>
      </c>
      <c r="AW153" s="13" t="s">
        <v>34</v>
      </c>
      <c r="AX153" s="13" t="s">
        <v>79</v>
      </c>
      <c r="AY153" s="247" t="s">
        <v>127</v>
      </c>
    </row>
    <row r="154" s="13" customFormat="1">
      <c r="A154" s="13"/>
      <c r="B154" s="237"/>
      <c r="C154" s="238"/>
      <c r="D154" s="232" t="s">
        <v>138</v>
      </c>
      <c r="E154" s="239" t="s">
        <v>1</v>
      </c>
      <c r="F154" s="240" t="s">
        <v>257</v>
      </c>
      <c r="G154" s="238"/>
      <c r="H154" s="241">
        <v>142.631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138</v>
      </c>
      <c r="AU154" s="247" t="s">
        <v>89</v>
      </c>
      <c r="AV154" s="13" t="s">
        <v>89</v>
      </c>
      <c r="AW154" s="13" t="s">
        <v>34</v>
      </c>
      <c r="AX154" s="13" t="s">
        <v>79</v>
      </c>
      <c r="AY154" s="247" t="s">
        <v>127</v>
      </c>
    </row>
    <row r="155" s="13" customFormat="1">
      <c r="A155" s="13"/>
      <c r="B155" s="237"/>
      <c r="C155" s="238"/>
      <c r="D155" s="232" t="s">
        <v>138</v>
      </c>
      <c r="E155" s="239" t="s">
        <v>1</v>
      </c>
      <c r="F155" s="240" t="s">
        <v>258</v>
      </c>
      <c r="G155" s="238"/>
      <c r="H155" s="241">
        <v>41.773000000000003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138</v>
      </c>
      <c r="AU155" s="247" t="s">
        <v>89</v>
      </c>
      <c r="AV155" s="13" t="s">
        <v>89</v>
      </c>
      <c r="AW155" s="13" t="s">
        <v>34</v>
      </c>
      <c r="AX155" s="13" t="s">
        <v>79</v>
      </c>
      <c r="AY155" s="247" t="s">
        <v>127</v>
      </c>
    </row>
    <row r="156" s="14" customFormat="1">
      <c r="A156" s="14"/>
      <c r="B156" s="248"/>
      <c r="C156" s="249"/>
      <c r="D156" s="232" t="s">
        <v>138</v>
      </c>
      <c r="E156" s="250" t="s">
        <v>1</v>
      </c>
      <c r="F156" s="251" t="s">
        <v>176</v>
      </c>
      <c r="G156" s="249"/>
      <c r="H156" s="252">
        <v>570.87200000000007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138</v>
      </c>
      <c r="AU156" s="258" t="s">
        <v>89</v>
      </c>
      <c r="AV156" s="14" t="s">
        <v>134</v>
      </c>
      <c r="AW156" s="14" t="s">
        <v>34</v>
      </c>
      <c r="AX156" s="14" t="s">
        <v>87</v>
      </c>
      <c r="AY156" s="258" t="s">
        <v>127</v>
      </c>
    </row>
    <row r="157" s="2" customFormat="1" ht="21.75" customHeight="1">
      <c r="A157" s="39"/>
      <c r="B157" s="40"/>
      <c r="C157" s="219" t="s">
        <v>89</v>
      </c>
      <c r="D157" s="219" t="s">
        <v>130</v>
      </c>
      <c r="E157" s="220" t="s">
        <v>259</v>
      </c>
      <c r="F157" s="221" t="s">
        <v>260</v>
      </c>
      <c r="G157" s="222" t="s">
        <v>133</v>
      </c>
      <c r="H157" s="223">
        <v>570.87199999999996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44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134</v>
      </c>
      <c r="AT157" s="230" t="s">
        <v>130</v>
      </c>
      <c r="AU157" s="230" t="s">
        <v>89</v>
      </c>
      <c r="AY157" s="18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134</v>
      </c>
      <c r="BM157" s="230" t="s">
        <v>261</v>
      </c>
    </row>
    <row r="158" s="2" customFormat="1">
      <c r="A158" s="39"/>
      <c r="B158" s="40"/>
      <c r="C158" s="41"/>
      <c r="D158" s="232" t="s">
        <v>136</v>
      </c>
      <c r="E158" s="41"/>
      <c r="F158" s="233" t="s">
        <v>262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89</v>
      </c>
    </row>
    <row r="159" s="13" customFormat="1">
      <c r="A159" s="13"/>
      <c r="B159" s="237"/>
      <c r="C159" s="238"/>
      <c r="D159" s="232" t="s">
        <v>138</v>
      </c>
      <c r="E159" s="239" t="s">
        <v>1</v>
      </c>
      <c r="F159" s="240" t="s">
        <v>256</v>
      </c>
      <c r="G159" s="238"/>
      <c r="H159" s="241">
        <v>386.46800000000002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138</v>
      </c>
      <c r="AU159" s="247" t="s">
        <v>89</v>
      </c>
      <c r="AV159" s="13" t="s">
        <v>89</v>
      </c>
      <c r="AW159" s="13" t="s">
        <v>34</v>
      </c>
      <c r="AX159" s="13" t="s">
        <v>79</v>
      </c>
      <c r="AY159" s="247" t="s">
        <v>127</v>
      </c>
    </row>
    <row r="160" s="13" customFormat="1">
      <c r="A160" s="13"/>
      <c r="B160" s="237"/>
      <c r="C160" s="238"/>
      <c r="D160" s="232" t="s">
        <v>138</v>
      </c>
      <c r="E160" s="239" t="s">
        <v>1</v>
      </c>
      <c r="F160" s="240" t="s">
        <v>257</v>
      </c>
      <c r="G160" s="238"/>
      <c r="H160" s="241">
        <v>142.631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138</v>
      </c>
      <c r="AU160" s="247" t="s">
        <v>89</v>
      </c>
      <c r="AV160" s="13" t="s">
        <v>89</v>
      </c>
      <c r="AW160" s="13" t="s">
        <v>34</v>
      </c>
      <c r="AX160" s="13" t="s">
        <v>79</v>
      </c>
      <c r="AY160" s="247" t="s">
        <v>127</v>
      </c>
    </row>
    <row r="161" s="13" customFormat="1">
      <c r="A161" s="13"/>
      <c r="B161" s="237"/>
      <c r="C161" s="238"/>
      <c r="D161" s="232" t="s">
        <v>138</v>
      </c>
      <c r="E161" s="239" t="s">
        <v>1</v>
      </c>
      <c r="F161" s="240" t="s">
        <v>258</v>
      </c>
      <c r="G161" s="238"/>
      <c r="H161" s="241">
        <v>41.773000000000003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138</v>
      </c>
      <c r="AU161" s="247" t="s">
        <v>89</v>
      </c>
      <c r="AV161" s="13" t="s">
        <v>89</v>
      </c>
      <c r="AW161" s="13" t="s">
        <v>34</v>
      </c>
      <c r="AX161" s="13" t="s">
        <v>79</v>
      </c>
      <c r="AY161" s="247" t="s">
        <v>127</v>
      </c>
    </row>
    <row r="162" s="14" customFormat="1">
      <c r="A162" s="14"/>
      <c r="B162" s="248"/>
      <c r="C162" s="249"/>
      <c r="D162" s="232" t="s">
        <v>138</v>
      </c>
      <c r="E162" s="250" t="s">
        <v>1</v>
      </c>
      <c r="F162" s="251" t="s">
        <v>176</v>
      </c>
      <c r="G162" s="249"/>
      <c r="H162" s="252">
        <v>570.87200000000007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138</v>
      </c>
      <c r="AU162" s="258" t="s">
        <v>89</v>
      </c>
      <c r="AV162" s="14" t="s">
        <v>134</v>
      </c>
      <c r="AW162" s="14" t="s">
        <v>34</v>
      </c>
      <c r="AX162" s="14" t="s">
        <v>87</v>
      </c>
      <c r="AY162" s="258" t="s">
        <v>127</v>
      </c>
    </row>
    <row r="163" s="2" customFormat="1">
      <c r="A163" s="39"/>
      <c r="B163" s="40"/>
      <c r="C163" s="219" t="s">
        <v>147</v>
      </c>
      <c r="D163" s="219" t="s">
        <v>130</v>
      </c>
      <c r="E163" s="220" t="s">
        <v>263</v>
      </c>
      <c r="F163" s="221" t="s">
        <v>264</v>
      </c>
      <c r="G163" s="222" t="s">
        <v>133</v>
      </c>
      <c r="H163" s="223">
        <v>67.183999999999998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134</v>
      </c>
      <c r="AT163" s="230" t="s">
        <v>130</v>
      </c>
      <c r="AU163" s="230" t="s">
        <v>89</v>
      </c>
      <c r="AY163" s="18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134</v>
      </c>
      <c r="BM163" s="230" t="s">
        <v>265</v>
      </c>
    </row>
    <row r="164" s="2" customFormat="1">
      <c r="A164" s="39"/>
      <c r="B164" s="40"/>
      <c r="C164" s="41"/>
      <c r="D164" s="232" t="s">
        <v>136</v>
      </c>
      <c r="E164" s="41"/>
      <c r="F164" s="233" t="s">
        <v>266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89</v>
      </c>
    </row>
    <row r="165" s="13" customFormat="1">
      <c r="A165" s="13"/>
      <c r="B165" s="237"/>
      <c r="C165" s="238"/>
      <c r="D165" s="232" t="s">
        <v>138</v>
      </c>
      <c r="E165" s="239" t="s">
        <v>1</v>
      </c>
      <c r="F165" s="240" t="s">
        <v>267</v>
      </c>
      <c r="G165" s="238"/>
      <c r="H165" s="241">
        <v>50.841999999999999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138</v>
      </c>
      <c r="AU165" s="247" t="s">
        <v>89</v>
      </c>
      <c r="AV165" s="13" t="s">
        <v>89</v>
      </c>
      <c r="AW165" s="13" t="s">
        <v>34</v>
      </c>
      <c r="AX165" s="13" t="s">
        <v>79</v>
      </c>
      <c r="AY165" s="247" t="s">
        <v>127</v>
      </c>
    </row>
    <row r="166" s="13" customFormat="1">
      <c r="A166" s="13"/>
      <c r="B166" s="237"/>
      <c r="C166" s="238"/>
      <c r="D166" s="232" t="s">
        <v>138</v>
      </c>
      <c r="E166" s="239" t="s">
        <v>1</v>
      </c>
      <c r="F166" s="240" t="s">
        <v>268</v>
      </c>
      <c r="G166" s="238"/>
      <c r="H166" s="241">
        <v>16.341999999999999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138</v>
      </c>
      <c r="AU166" s="247" t="s">
        <v>89</v>
      </c>
      <c r="AV166" s="13" t="s">
        <v>89</v>
      </c>
      <c r="AW166" s="13" t="s">
        <v>34</v>
      </c>
      <c r="AX166" s="13" t="s">
        <v>79</v>
      </c>
      <c r="AY166" s="247" t="s">
        <v>127</v>
      </c>
    </row>
    <row r="167" s="14" customFormat="1">
      <c r="A167" s="14"/>
      <c r="B167" s="248"/>
      <c r="C167" s="249"/>
      <c r="D167" s="232" t="s">
        <v>138</v>
      </c>
      <c r="E167" s="250" t="s">
        <v>1</v>
      </c>
      <c r="F167" s="251" t="s">
        <v>176</v>
      </c>
      <c r="G167" s="249"/>
      <c r="H167" s="252">
        <v>67.183999999999998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138</v>
      </c>
      <c r="AU167" s="258" t="s">
        <v>89</v>
      </c>
      <c r="AV167" s="14" t="s">
        <v>134</v>
      </c>
      <c r="AW167" s="14" t="s">
        <v>34</v>
      </c>
      <c r="AX167" s="14" t="s">
        <v>87</v>
      </c>
      <c r="AY167" s="258" t="s">
        <v>127</v>
      </c>
    </row>
    <row r="168" s="2" customFormat="1">
      <c r="A168" s="39"/>
      <c r="B168" s="40"/>
      <c r="C168" s="219" t="s">
        <v>134</v>
      </c>
      <c r="D168" s="219" t="s">
        <v>130</v>
      </c>
      <c r="E168" s="220" t="s">
        <v>269</v>
      </c>
      <c r="F168" s="221" t="s">
        <v>270</v>
      </c>
      <c r="G168" s="222" t="s">
        <v>133</v>
      </c>
      <c r="H168" s="223">
        <v>67.183999999999998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134</v>
      </c>
      <c r="AT168" s="230" t="s">
        <v>130</v>
      </c>
      <c r="AU168" s="230" t="s">
        <v>89</v>
      </c>
      <c r="AY168" s="18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134</v>
      </c>
      <c r="BM168" s="230" t="s">
        <v>271</v>
      </c>
    </row>
    <row r="169" s="2" customFormat="1">
      <c r="A169" s="39"/>
      <c r="B169" s="40"/>
      <c r="C169" s="41"/>
      <c r="D169" s="232" t="s">
        <v>136</v>
      </c>
      <c r="E169" s="41"/>
      <c r="F169" s="233" t="s">
        <v>272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89</v>
      </c>
    </row>
    <row r="170" s="13" customFormat="1">
      <c r="A170" s="13"/>
      <c r="B170" s="237"/>
      <c r="C170" s="238"/>
      <c r="D170" s="232" t="s">
        <v>138</v>
      </c>
      <c r="E170" s="239" t="s">
        <v>1</v>
      </c>
      <c r="F170" s="240" t="s">
        <v>267</v>
      </c>
      <c r="G170" s="238"/>
      <c r="H170" s="241">
        <v>50.841999999999999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138</v>
      </c>
      <c r="AU170" s="247" t="s">
        <v>89</v>
      </c>
      <c r="AV170" s="13" t="s">
        <v>89</v>
      </c>
      <c r="AW170" s="13" t="s">
        <v>34</v>
      </c>
      <c r="AX170" s="13" t="s">
        <v>79</v>
      </c>
      <c r="AY170" s="247" t="s">
        <v>127</v>
      </c>
    </row>
    <row r="171" s="13" customFormat="1">
      <c r="A171" s="13"/>
      <c r="B171" s="237"/>
      <c r="C171" s="238"/>
      <c r="D171" s="232" t="s">
        <v>138</v>
      </c>
      <c r="E171" s="239" t="s">
        <v>1</v>
      </c>
      <c r="F171" s="240" t="s">
        <v>268</v>
      </c>
      <c r="G171" s="238"/>
      <c r="H171" s="241">
        <v>16.341999999999999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138</v>
      </c>
      <c r="AU171" s="247" t="s">
        <v>89</v>
      </c>
      <c r="AV171" s="13" t="s">
        <v>89</v>
      </c>
      <c r="AW171" s="13" t="s">
        <v>34</v>
      </c>
      <c r="AX171" s="13" t="s">
        <v>79</v>
      </c>
      <c r="AY171" s="247" t="s">
        <v>127</v>
      </c>
    </row>
    <row r="172" s="14" customFormat="1">
      <c r="A172" s="14"/>
      <c r="B172" s="248"/>
      <c r="C172" s="249"/>
      <c r="D172" s="232" t="s">
        <v>138</v>
      </c>
      <c r="E172" s="250" t="s">
        <v>1</v>
      </c>
      <c r="F172" s="251" t="s">
        <v>176</v>
      </c>
      <c r="G172" s="249"/>
      <c r="H172" s="252">
        <v>67.183999999999998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138</v>
      </c>
      <c r="AU172" s="258" t="s">
        <v>89</v>
      </c>
      <c r="AV172" s="14" t="s">
        <v>134</v>
      </c>
      <c r="AW172" s="14" t="s">
        <v>34</v>
      </c>
      <c r="AX172" s="14" t="s">
        <v>87</v>
      </c>
      <c r="AY172" s="258" t="s">
        <v>127</v>
      </c>
    </row>
    <row r="173" s="2" customFormat="1">
      <c r="A173" s="39"/>
      <c r="B173" s="40"/>
      <c r="C173" s="219" t="s">
        <v>158</v>
      </c>
      <c r="D173" s="219" t="s">
        <v>130</v>
      </c>
      <c r="E173" s="220" t="s">
        <v>273</v>
      </c>
      <c r="F173" s="221" t="s">
        <v>274</v>
      </c>
      <c r="G173" s="222" t="s">
        <v>133</v>
      </c>
      <c r="H173" s="223">
        <v>1365.9780000000001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134</v>
      </c>
      <c r="AT173" s="230" t="s">
        <v>130</v>
      </c>
      <c r="AU173" s="230" t="s">
        <v>89</v>
      </c>
      <c r="AY173" s="18" t="s">
        <v>127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87</v>
      </c>
      <c r="BK173" s="231">
        <f>ROUND(I173*H173,2)</f>
        <v>0</v>
      </c>
      <c r="BL173" s="18" t="s">
        <v>134</v>
      </c>
      <c r="BM173" s="230" t="s">
        <v>275</v>
      </c>
    </row>
    <row r="174" s="2" customFormat="1">
      <c r="A174" s="39"/>
      <c r="B174" s="40"/>
      <c r="C174" s="41"/>
      <c r="D174" s="232" t="s">
        <v>136</v>
      </c>
      <c r="E174" s="41"/>
      <c r="F174" s="233" t="s">
        <v>276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89</v>
      </c>
    </row>
    <row r="175" s="13" customFormat="1">
      <c r="A175" s="13"/>
      <c r="B175" s="237"/>
      <c r="C175" s="238"/>
      <c r="D175" s="232" t="s">
        <v>138</v>
      </c>
      <c r="E175" s="239" t="s">
        <v>1</v>
      </c>
      <c r="F175" s="240" t="s">
        <v>277</v>
      </c>
      <c r="G175" s="238"/>
      <c r="H175" s="241">
        <v>67.183999999999998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138</v>
      </c>
      <c r="AU175" s="247" t="s">
        <v>89</v>
      </c>
      <c r="AV175" s="13" t="s">
        <v>89</v>
      </c>
      <c r="AW175" s="13" t="s">
        <v>34</v>
      </c>
      <c r="AX175" s="13" t="s">
        <v>79</v>
      </c>
      <c r="AY175" s="247" t="s">
        <v>127</v>
      </c>
    </row>
    <row r="176" s="13" customFormat="1">
      <c r="A176" s="13"/>
      <c r="B176" s="237"/>
      <c r="C176" s="238"/>
      <c r="D176" s="232" t="s">
        <v>138</v>
      </c>
      <c r="E176" s="239" t="s">
        <v>1</v>
      </c>
      <c r="F176" s="240" t="s">
        <v>278</v>
      </c>
      <c r="G176" s="238"/>
      <c r="H176" s="241">
        <v>570.87199999999996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138</v>
      </c>
      <c r="AU176" s="247" t="s">
        <v>89</v>
      </c>
      <c r="AV176" s="13" t="s">
        <v>89</v>
      </c>
      <c r="AW176" s="13" t="s">
        <v>34</v>
      </c>
      <c r="AX176" s="13" t="s">
        <v>79</v>
      </c>
      <c r="AY176" s="247" t="s">
        <v>127</v>
      </c>
    </row>
    <row r="177" s="13" customFormat="1">
      <c r="A177" s="13"/>
      <c r="B177" s="237"/>
      <c r="C177" s="238"/>
      <c r="D177" s="232" t="s">
        <v>138</v>
      </c>
      <c r="E177" s="239" t="s">
        <v>1</v>
      </c>
      <c r="F177" s="240" t="s">
        <v>279</v>
      </c>
      <c r="G177" s="238"/>
      <c r="H177" s="241">
        <v>44.933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138</v>
      </c>
      <c r="AU177" s="247" t="s">
        <v>89</v>
      </c>
      <c r="AV177" s="13" t="s">
        <v>89</v>
      </c>
      <c r="AW177" s="13" t="s">
        <v>34</v>
      </c>
      <c r="AX177" s="13" t="s">
        <v>79</v>
      </c>
      <c r="AY177" s="247" t="s">
        <v>127</v>
      </c>
    </row>
    <row r="178" s="15" customFormat="1">
      <c r="A178" s="15"/>
      <c r="B178" s="262"/>
      <c r="C178" s="263"/>
      <c r="D178" s="232" t="s">
        <v>138</v>
      </c>
      <c r="E178" s="264" t="s">
        <v>1</v>
      </c>
      <c r="F178" s="265" t="s">
        <v>280</v>
      </c>
      <c r="G178" s="263"/>
      <c r="H178" s="266">
        <v>682.98899999999992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138</v>
      </c>
      <c r="AU178" s="272" t="s">
        <v>89</v>
      </c>
      <c r="AV178" s="15" t="s">
        <v>147</v>
      </c>
      <c r="AW178" s="15" t="s">
        <v>34</v>
      </c>
      <c r="AX178" s="15" t="s">
        <v>79</v>
      </c>
      <c r="AY178" s="272" t="s">
        <v>127</v>
      </c>
    </row>
    <row r="179" s="13" customFormat="1">
      <c r="A179" s="13"/>
      <c r="B179" s="237"/>
      <c r="C179" s="238"/>
      <c r="D179" s="232" t="s">
        <v>138</v>
      </c>
      <c r="E179" s="239" t="s">
        <v>1</v>
      </c>
      <c r="F179" s="240" t="s">
        <v>281</v>
      </c>
      <c r="G179" s="238"/>
      <c r="H179" s="241">
        <v>682.98900000000003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138</v>
      </c>
      <c r="AU179" s="247" t="s">
        <v>89</v>
      </c>
      <c r="AV179" s="13" t="s">
        <v>89</v>
      </c>
      <c r="AW179" s="13" t="s">
        <v>34</v>
      </c>
      <c r="AX179" s="13" t="s">
        <v>79</v>
      </c>
      <c r="AY179" s="247" t="s">
        <v>127</v>
      </c>
    </row>
    <row r="180" s="14" customFormat="1">
      <c r="A180" s="14"/>
      <c r="B180" s="248"/>
      <c r="C180" s="249"/>
      <c r="D180" s="232" t="s">
        <v>138</v>
      </c>
      <c r="E180" s="250" t="s">
        <v>1</v>
      </c>
      <c r="F180" s="251" t="s">
        <v>176</v>
      </c>
      <c r="G180" s="249"/>
      <c r="H180" s="252">
        <v>1365.9780000000001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138</v>
      </c>
      <c r="AU180" s="258" t="s">
        <v>89</v>
      </c>
      <c r="AV180" s="14" t="s">
        <v>134</v>
      </c>
      <c r="AW180" s="14" t="s">
        <v>34</v>
      </c>
      <c r="AX180" s="14" t="s">
        <v>87</v>
      </c>
      <c r="AY180" s="258" t="s">
        <v>127</v>
      </c>
    </row>
    <row r="181" s="2" customFormat="1">
      <c r="A181" s="39"/>
      <c r="B181" s="40"/>
      <c r="C181" s="219" t="s">
        <v>163</v>
      </c>
      <c r="D181" s="219" t="s">
        <v>130</v>
      </c>
      <c r="E181" s="220" t="s">
        <v>282</v>
      </c>
      <c r="F181" s="221" t="s">
        <v>283</v>
      </c>
      <c r="G181" s="222" t="s">
        <v>133</v>
      </c>
      <c r="H181" s="223">
        <v>778.07299999999998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44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134</v>
      </c>
      <c r="AT181" s="230" t="s">
        <v>130</v>
      </c>
      <c r="AU181" s="230" t="s">
        <v>89</v>
      </c>
      <c r="AY181" s="18" t="s">
        <v>127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87</v>
      </c>
      <c r="BK181" s="231">
        <f>ROUND(I181*H181,2)</f>
        <v>0</v>
      </c>
      <c r="BL181" s="18" t="s">
        <v>134</v>
      </c>
      <c r="BM181" s="230" t="s">
        <v>284</v>
      </c>
    </row>
    <row r="182" s="2" customFormat="1">
      <c r="A182" s="39"/>
      <c r="B182" s="40"/>
      <c r="C182" s="41"/>
      <c r="D182" s="232" t="s">
        <v>136</v>
      </c>
      <c r="E182" s="41"/>
      <c r="F182" s="233" t="s">
        <v>285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89</v>
      </c>
    </row>
    <row r="183" s="13" customFormat="1">
      <c r="A183" s="13"/>
      <c r="B183" s="237"/>
      <c r="C183" s="238"/>
      <c r="D183" s="232" t="s">
        <v>138</v>
      </c>
      <c r="E183" s="239" t="s">
        <v>1</v>
      </c>
      <c r="F183" s="240" t="s">
        <v>286</v>
      </c>
      <c r="G183" s="238"/>
      <c r="H183" s="241">
        <v>522.66899999999998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138</v>
      </c>
      <c r="AU183" s="247" t="s">
        <v>89</v>
      </c>
      <c r="AV183" s="13" t="s">
        <v>89</v>
      </c>
      <c r="AW183" s="13" t="s">
        <v>34</v>
      </c>
      <c r="AX183" s="13" t="s">
        <v>79</v>
      </c>
      <c r="AY183" s="247" t="s">
        <v>127</v>
      </c>
    </row>
    <row r="184" s="13" customFormat="1">
      <c r="A184" s="13"/>
      <c r="B184" s="237"/>
      <c r="C184" s="238"/>
      <c r="D184" s="232" t="s">
        <v>138</v>
      </c>
      <c r="E184" s="239" t="s">
        <v>1</v>
      </c>
      <c r="F184" s="240" t="s">
        <v>287</v>
      </c>
      <c r="G184" s="238"/>
      <c r="H184" s="241">
        <v>213.631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138</v>
      </c>
      <c r="AU184" s="247" t="s">
        <v>89</v>
      </c>
      <c r="AV184" s="13" t="s">
        <v>89</v>
      </c>
      <c r="AW184" s="13" t="s">
        <v>34</v>
      </c>
      <c r="AX184" s="13" t="s">
        <v>79</v>
      </c>
      <c r="AY184" s="247" t="s">
        <v>127</v>
      </c>
    </row>
    <row r="185" s="13" customFormat="1">
      <c r="A185" s="13"/>
      <c r="B185" s="237"/>
      <c r="C185" s="238"/>
      <c r="D185" s="232" t="s">
        <v>138</v>
      </c>
      <c r="E185" s="239" t="s">
        <v>1</v>
      </c>
      <c r="F185" s="240" t="s">
        <v>288</v>
      </c>
      <c r="G185" s="238"/>
      <c r="H185" s="241">
        <v>41.773000000000003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138</v>
      </c>
      <c r="AU185" s="247" t="s">
        <v>89</v>
      </c>
      <c r="AV185" s="13" t="s">
        <v>89</v>
      </c>
      <c r="AW185" s="13" t="s">
        <v>34</v>
      </c>
      <c r="AX185" s="13" t="s">
        <v>79</v>
      </c>
      <c r="AY185" s="247" t="s">
        <v>127</v>
      </c>
    </row>
    <row r="186" s="14" customFormat="1">
      <c r="A186" s="14"/>
      <c r="B186" s="248"/>
      <c r="C186" s="249"/>
      <c r="D186" s="232" t="s">
        <v>138</v>
      </c>
      <c r="E186" s="250" t="s">
        <v>1</v>
      </c>
      <c r="F186" s="251" t="s">
        <v>176</v>
      </c>
      <c r="G186" s="249"/>
      <c r="H186" s="252">
        <v>778.07299999999998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138</v>
      </c>
      <c r="AU186" s="258" t="s">
        <v>89</v>
      </c>
      <c r="AV186" s="14" t="s">
        <v>134</v>
      </c>
      <c r="AW186" s="14" t="s">
        <v>34</v>
      </c>
      <c r="AX186" s="14" t="s">
        <v>87</v>
      </c>
      <c r="AY186" s="258" t="s">
        <v>127</v>
      </c>
    </row>
    <row r="187" s="12" customFormat="1" ht="22.8" customHeight="1">
      <c r="A187" s="12"/>
      <c r="B187" s="203"/>
      <c r="C187" s="204"/>
      <c r="D187" s="205" t="s">
        <v>78</v>
      </c>
      <c r="E187" s="217" t="s">
        <v>89</v>
      </c>
      <c r="F187" s="217" t="s">
        <v>289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SUM(P188:P235)</f>
        <v>0</v>
      </c>
      <c r="Q187" s="211"/>
      <c r="R187" s="212">
        <f>SUM(R188:R235)</f>
        <v>727.18339378999985</v>
      </c>
      <c r="S187" s="211"/>
      <c r="T187" s="213">
        <f>SUM(T188:T235)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87</v>
      </c>
      <c r="AT187" s="215" t="s">
        <v>78</v>
      </c>
      <c r="AU187" s="215" t="s">
        <v>87</v>
      </c>
      <c r="AY187" s="214" t="s">
        <v>127</v>
      </c>
      <c r="BK187" s="216">
        <f>SUM(BK188:BK235)</f>
        <v>0</v>
      </c>
    </row>
    <row r="188" s="2" customFormat="1" ht="33" customHeight="1">
      <c r="A188" s="39"/>
      <c r="B188" s="40"/>
      <c r="C188" s="219" t="s">
        <v>168</v>
      </c>
      <c r="D188" s="219" t="s">
        <v>130</v>
      </c>
      <c r="E188" s="220" t="s">
        <v>290</v>
      </c>
      <c r="F188" s="221" t="s">
        <v>291</v>
      </c>
      <c r="G188" s="222" t="s">
        <v>213</v>
      </c>
      <c r="H188" s="223">
        <v>159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134</v>
      </c>
      <c r="AT188" s="230" t="s">
        <v>130</v>
      </c>
      <c r="AU188" s="230" t="s">
        <v>89</v>
      </c>
      <c r="AY188" s="18" t="s">
        <v>127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134</v>
      </c>
      <c r="BM188" s="230" t="s">
        <v>292</v>
      </c>
    </row>
    <row r="189" s="2" customFormat="1">
      <c r="A189" s="39"/>
      <c r="B189" s="40"/>
      <c r="C189" s="41"/>
      <c r="D189" s="232" t="s">
        <v>136</v>
      </c>
      <c r="E189" s="41"/>
      <c r="F189" s="233" t="s">
        <v>293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89</v>
      </c>
    </row>
    <row r="190" s="13" customFormat="1">
      <c r="A190" s="13"/>
      <c r="B190" s="237"/>
      <c r="C190" s="238"/>
      <c r="D190" s="232" t="s">
        <v>138</v>
      </c>
      <c r="E190" s="239" t="s">
        <v>1</v>
      </c>
      <c r="F190" s="240" t="s">
        <v>294</v>
      </c>
      <c r="G190" s="238"/>
      <c r="H190" s="241">
        <v>159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138</v>
      </c>
      <c r="AU190" s="247" t="s">
        <v>89</v>
      </c>
      <c r="AV190" s="13" t="s">
        <v>89</v>
      </c>
      <c r="AW190" s="13" t="s">
        <v>34</v>
      </c>
      <c r="AX190" s="13" t="s">
        <v>87</v>
      </c>
      <c r="AY190" s="247" t="s">
        <v>127</v>
      </c>
    </row>
    <row r="191" s="2" customFormat="1" ht="16.5" customHeight="1">
      <c r="A191" s="39"/>
      <c r="B191" s="40"/>
      <c r="C191" s="273" t="s">
        <v>178</v>
      </c>
      <c r="D191" s="273" t="s">
        <v>295</v>
      </c>
      <c r="E191" s="274" t="s">
        <v>296</v>
      </c>
      <c r="F191" s="275" t="s">
        <v>297</v>
      </c>
      <c r="G191" s="276" t="s">
        <v>133</v>
      </c>
      <c r="H191" s="277">
        <v>49.426000000000002</v>
      </c>
      <c r="I191" s="278"/>
      <c r="J191" s="279">
        <f>ROUND(I191*H191,2)</f>
        <v>0</v>
      </c>
      <c r="K191" s="275" t="s">
        <v>1</v>
      </c>
      <c r="L191" s="280"/>
      <c r="M191" s="281" t="s">
        <v>1</v>
      </c>
      <c r="N191" s="282" t="s">
        <v>44</v>
      </c>
      <c r="O191" s="92"/>
      <c r="P191" s="228">
        <f>O191*H191</f>
        <v>0</v>
      </c>
      <c r="Q191" s="228">
        <v>2.4289999999999998</v>
      </c>
      <c r="R191" s="228">
        <f>Q191*H191</f>
        <v>120.05575399999999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178</v>
      </c>
      <c r="AT191" s="230" t="s">
        <v>295</v>
      </c>
      <c r="AU191" s="230" t="s">
        <v>89</v>
      </c>
      <c r="AY191" s="18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87</v>
      </c>
      <c r="BK191" s="231">
        <f>ROUND(I191*H191,2)</f>
        <v>0</v>
      </c>
      <c r="BL191" s="18" t="s">
        <v>134</v>
      </c>
      <c r="BM191" s="230" t="s">
        <v>298</v>
      </c>
    </row>
    <row r="192" s="2" customFormat="1">
      <c r="A192" s="39"/>
      <c r="B192" s="40"/>
      <c r="C192" s="41"/>
      <c r="D192" s="232" t="s">
        <v>136</v>
      </c>
      <c r="E192" s="41"/>
      <c r="F192" s="233" t="s">
        <v>297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89</v>
      </c>
    </row>
    <row r="193" s="13" customFormat="1">
      <c r="A193" s="13"/>
      <c r="B193" s="237"/>
      <c r="C193" s="238"/>
      <c r="D193" s="232" t="s">
        <v>138</v>
      </c>
      <c r="E193" s="239" t="s">
        <v>1</v>
      </c>
      <c r="F193" s="240" t="s">
        <v>299</v>
      </c>
      <c r="G193" s="238"/>
      <c r="H193" s="241">
        <v>44.933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138</v>
      </c>
      <c r="AU193" s="247" t="s">
        <v>89</v>
      </c>
      <c r="AV193" s="13" t="s">
        <v>89</v>
      </c>
      <c r="AW193" s="13" t="s">
        <v>34</v>
      </c>
      <c r="AX193" s="13" t="s">
        <v>79</v>
      </c>
      <c r="AY193" s="247" t="s">
        <v>127</v>
      </c>
    </row>
    <row r="194" s="13" customFormat="1">
      <c r="A194" s="13"/>
      <c r="B194" s="237"/>
      <c r="C194" s="238"/>
      <c r="D194" s="232" t="s">
        <v>138</v>
      </c>
      <c r="E194" s="239" t="s">
        <v>1</v>
      </c>
      <c r="F194" s="240" t="s">
        <v>300</v>
      </c>
      <c r="G194" s="238"/>
      <c r="H194" s="241">
        <v>4.4930000000000003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138</v>
      </c>
      <c r="AU194" s="247" t="s">
        <v>89</v>
      </c>
      <c r="AV194" s="13" t="s">
        <v>89</v>
      </c>
      <c r="AW194" s="13" t="s">
        <v>34</v>
      </c>
      <c r="AX194" s="13" t="s">
        <v>79</v>
      </c>
      <c r="AY194" s="247" t="s">
        <v>127</v>
      </c>
    </row>
    <row r="195" s="14" customFormat="1">
      <c r="A195" s="14"/>
      <c r="B195" s="248"/>
      <c r="C195" s="249"/>
      <c r="D195" s="232" t="s">
        <v>138</v>
      </c>
      <c r="E195" s="250" t="s">
        <v>1</v>
      </c>
      <c r="F195" s="251" t="s">
        <v>176</v>
      </c>
      <c r="G195" s="249"/>
      <c r="H195" s="252">
        <v>49.426000000000002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138</v>
      </c>
      <c r="AU195" s="258" t="s">
        <v>89</v>
      </c>
      <c r="AV195" s="14" t="s">
        <v>134</v>
      </c>
      <c r="AW195" s="14" t="s">
        <v>34</v>
      </c>
      <c r="AX195" s="14" t="s">
        <v>87</v>
      </c>
      <c r="AY195" s="258" t="s">
        <v>127</v>
      </c>
    </row>
    <row r="196" s="2" customFormat="1">
      <c r="A196" s="39"/>
      <c r="B196" s="40"/>
      <c r="C196" s="219" t="s">
        <v>128</v>
      </c>
      <c r="D196" s="219" t="s">
        <v>130</v>
      </c>
      <c r="E196" s="220" t="s">
        <v>301</v>
      </c>
      <c r="F196" s="221" t="s">
        <v>302</v>
      </c>
      <c r="G196" s="222" t="s">
        <v>144</v>
      </c>
      <c r="H196" s="223">
        <v>1.73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1.1133200000000001</v>
      </c>
      <c r="R196" s="228">
        <f>Q196*H196</f>
        <v>1.9260436000000001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134</v>
      </c>
      <c r="AT196" s="230" t="s">
        <v>130</v>
      </c>
      <c r="AU196" s="230" t="s">
        <v>89</v>
      </c>
      <c r="AY196" s="18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134</v>
      </c>
      <c r="BM196" s="230" t="s">
        <v>303</v>
      </c>
    </row>
    <row r="197" s="2" customFormat="1">
      <c r="A197" s="39"/>
      <c r="B197" s="40"/>
      <c r="C197" s="41"/>
      <c r="D197" s="232" t="s">
        <v>136</v>
      </c>
      <c r="E197" s="41"/>
      <c r="F197" s="233" t="s">
        <v>304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89</v>
      </c>
    </row>
    <row r="198" s="13" customFormat="1">
      <c r="A198" s="13"/>
      <c r="B198" s="237"/>
      <c r="C198" s="238"/>
      <c r="D198" s="232" t="s">
        <v>138</v>
      </c>
      <c r="E198" s="239" t="s">
        <v>1</v>
      </c>
      <c r="F198" s="240" t="s">
        <v>305</v>
      </c>
      <c r="G198" s="238"/>
      <c r="H198" s="241">
        <v>1.73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138</v>
      </c>
      <c r="AU198" s="247" t="s">
        <v>89</v>
      </c>
      <c r="AV198" s="13" t="s">
        <v>89</v>
      </c>
      <c r="AW198" s="13" t="s">
        <v>34</v>
      </c>
      <c r="AX198" s="13" t="s">
        <v>87</v>
      </c>
      <c r="AY198" s="247" t="s">
        <v>127</v>
      </c>
    </row>
    <row r="199" s="2" customFormat="1">
      <c r="A199" s="39"/>
      <c r="B199" s="40"/>
      <c r="C199" s="219" t="s">
        <v>187</v>
      </c>
      <c r="D199" s="219" t="s">
        <v>130</v>
      </c>
      <c r="E199" s="220" t="s">
        <v>306</v>
      </c>
      <c r="F199" s="221" t="s">
        <v>307</v>
      </c>
      <c r="G199" s="222" t="s">
        <v>133</v>
      </c>
      <c r="H199" s="223">
        <v>37.953000000000003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2.1600000000000001</v>
      </c>
      <c r="R199" s="228">
        <f>Q199*H199</f>
        <v>81.978480000000005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134</v>
      </c>
      <c r="AT199" s="230" t="s">
        <v>130</v>
      </c>
      <c r="AU199" s="230" t="s">
        <v>89</v>
      </c>
      <c r="AY199" s="18" t="s">
        <v>127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134</v>
      </c>
      <c r="BM199" s="230" t="s">
        <v>308</v>
      </c>
    </row>
    <row r="200" s="2" customFormat="1">
      <c r="A200" s="39"/>
      <c r="B200" s="40"/>
      <c r="C200" s="41"/>
      <c r="D200" s="232" t="s">
        <v>136</v>
      </c>
      <c r="E200" s="41"/>
      <c r="F200" s="233" t="s">
        <v>309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89</v>
      </c>
    </row>
    <row r="201" s="13" customFormat="1">
      <c r="A201" s="13"/>
      <c r="B201" s="237"/>
      <c r="C201" s="238"/>
      <c r="D201" s="232" t="s">
        <v>138</v>
      </c>
      <c r="E201" s="239" t="s">
        <v>1</v>
      </c>
      <c r="F201" s="240" t="s">
        <v>310</v>
      </c>
      <c r="G201" s="238"/>
      <c r="H201" s="241">
        <v>37.953000000000003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138</v>
      </c>
      <c r="AU201" s="247" t="s">
        <v>89</v>
      </c>
      <c r="AV201" s="13" t="s">
        <v>89</v>
      </c>
      <c r="AW201" s="13" t="s">
        <v>34</v>
      </c>
      <c r="AX201" s="13" t="s">
        <v>87</v>
      </c>
      <c r="AY201" s="247" t="s">
        <v>127</v>
      </c>
    </row>
    <row r="202" s="2" customFormat="1">
      <c r="A202" s="39"/>
      <c r="B202" s="40"/>
      <c r="C202" s="219" t="s">
        <v>193</v>
      </c>
      <c r="D202" s="219" t="s">
        <v>130</v>
      </c>
      <c r="E202" s="220" t="s">
        <v>311</v>
      </c>
      <c r="F202" s="221" t="s">
        <v>312</v>
      </c>
      <c r="G202" s="222" t="s">
        <v>133</v>
      </c>
      <c r="H202" s="223">
        <v>56.890999999999998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2.45329</v>
      </c>
      <c r="R202" s="228">
        <f>Q202*H202</f>
        <v>139.57012139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134</v>
      </c>
      <c r="AT202" s="230" t="s">
        <v>130</v>
      </c>
      <c r="AU202" s="230" t="s">
        <v>89</v>
      </c>
      <c r="AY202" s="18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134</v>
      </c>
      <c r="BM202" s="230" t="s">
        <v>313</v>
      </c>
    </row>
    <row r="203" s="2" customFormat="1">
      <c r="A203" s="39"/>
      <c r="B203" s="40"/>
      <c r="C203" s="41"/>
      <c r="D203" s="232" t="s">
        <v>136</v>
      </c>
      <c r="E203" s="41"/>
      <c r="F203" s="233" t="s">
        <v>314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89</v>
      </c>
    </row>
    <row r="204" s="13" customFormat="1">
      <c r="A204" s="13"/>
      <c r="B204" s="237"/>
      <c r="C204" s="238"/>
      <c r="D204" s="232" t="s">
        <v>138</v>
      </c>
      <c r="E204" s="239" t="s">
        <v>1</v>
      </c>
      <c r="F204" s="240" t="s">
        <v>315</v>
      </c>
      <c r="G204" s="238"/>
      <c r="H204" s="241">
        <v>10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138</v>
      </c>
      <c r="AU204" s="247" t="s">
        <v>89</v>
      </c>
      <c r="AV204" s="13" t="s">
        <v>89</v>
      </c>
      <c r="AW204" s="13" t="s">
        <v>34</v>
      </c>
      <c r="AX204" s="13" t="s">
        <v>79</v>
      </c>
      <c r="AY204" s="247" t="s">
        <v>127</v>
      </c>
    </row>
    <row r="205" s="13" customFormat="1">
      <c r="A205" s="13"/>
      <c r="B205" s="237"/>
      <c r="C205" s="238"/>
      <c r="D205" s="232" t="s">
        <v>138</v>
      </c>
      <c r="E205" s="239" t="s">
        <v>1</v>
      </c>
      <c r="F205" s="240" t="s">
        <v>316</v>
      </c>
      <c r="G205" s="238"/>
      <c r="H205" s="241">
        <v>27.917000000000002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138</v>
      </c>
      <c r="AU205" s="247" t="s">
        <v>89</v>
      </c>
      <c r="AV205" s="13" t="s">
        <v>89</v>
      </c>
      <c r="AW205" s="13" t="s">
        <v>34</v>
      </c>
      <c r="AX205" s="13" t="s">
        <v>79</v>
      </c>
      <c r="AY205" s="247" t="s">
        <v>127</v>
      </c>
    </row>
    <row r="206" s="13" customFormat="1">
      <c r="A206" s="13"/>
      <c r="B206" s="237"/>
      <c r="C206" s="238"/>
      <c r="D206" s="232" t="s">
        <v>138</v>
      </c>
      <c r="E206" s="239" t="s">
        <v>1</v>
      </c>
      <c r="F206" s="240" t="s">
        <v>317</v>
      </c>
      <c r="G206" s="238"/>
      <c r="H206" s="241">
        <v>18.974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138</v>
      </c>
      <c r="AU206" s="247" t="s">
        <v>89</v>
      </c>
      <c r="AV206" s="13" t="s">
        <v>89</v>
      </c>
      <c r="AW206" s="13" t="s">
        <v>34</v>
      </c>
      <c r="AX206" s="13" t="s">
        <v>79</v>
      </c>
      <c r="AY206" s="247" t="s">
        <v>127</v>
      </c>
    </row>
    <row r="207" s="14" customFormat="1">
      <c r="A207" s="14"/>
      <c r="B207" s="248"/>
      <c r="C207" s="249"/>
      <c r="D207" s="232" t="s">
        <v>138</v>
      </c>
      <c r="E207" s="250" t="s">
        <v>1</v>
      </c>
      <c r="F207" s="251" t="s">
        <v>176</v>
      </c>
      <c r="G207" s="249"/>
      <c r="H207" s="252">
        <v>56.891000000000005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138</v>
      </c>
      <c r="AU207" s="258" t="s">
        <v>89</v>
      </c>
      <c r="AV207" s="14" t="s">
        <v>134</v>
      </c>
      <c r="AW207" s="14" t="s">
        <v>34</v>
      </c>
      <c r="AX207" s="14" t="s">
        <v>87</v>
      </c>
      <c r="AY207" s="258" t="s">
        <v>127</v>
      </c>
    </row>
    <row r="208" s="2" customFormat="1" ht="16.5" customHeight="1">
      <c r="A208" s="39"/>
      <c r="B208" s="40"/>
      <c r="C208" s="219" t="s">
        <v>202</v>
      </c>
      <c r="D208" s="219" t="s">
        <v>130</v>
      </c>
      <c r="E208" s="220" t="s">
        <v>318</v>
      </c>
      <c r="F208" s="221" t="s">
        <v>319</v>
      </c>
      <c r="G208" s="222" t="s">
        <v>144</v>
      </c>
      <c r="H208" s="223">
        <v>6.0540000000000003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1.06277</v>
      </c>
      <c r="R208" s="228">
        <f>Q208*H208</f>
        <v>6.4340095800000006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134</v>
      </c>
      <c r="AT208" s="230" t="s">
        <v>130</v>
      </c>
      <c r="AU208" s="230" t="s">
        <v>89</v>
      </c>
      <c r="AY208" s="18" t="s">
        <v>127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87</v>
      </c>
      <c r="BK208" s="231">
        <f>ROUND(I208*H208,2)</f>
        <v>0</v>
      </c>
      <c r="BL208" s="18" t="s">
        <v>134</v>
      </c>
      <c r="BM208" s="230" t="s">
        <v>320</v>
      </c>
    </row>
    <row r="209" s="2" customFormat="1">
      <c r="A209" s="39"/>
      <c r="B209" s="40"/>
      <c r="C209" s="41"/>
      <c r="D209" s="232" t="s">
        <v>136</v>
      </c>
      <c r="E209" s="41"/>
      <c r="F209" s="233" t="s">
        <v>321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89</v>
      </c>
    </row>
    <row r="210" s="13" customFormat="1">
      <c r="A210" s="13"/>
      <c r="B210" s="237"/>
      <c r="C210" s="238"/>
      <c r="D210" s="232" t="s">
        <v>138</v>
      </c>
      <c r="E210" s="239" t="s">
        <v>1</v>
      </c>
      <c r="F210" s="240" t="s">
        <v>322</v>
      </c>
      <c r="G210" s="238"/>
      <c r="H210" s="241">
        <v>3.5960000000000001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138</v>
      </c>
      <c r="AU210" s="247" t="s">
        <v>89</v>
      </c>
      <c r="AV210" s="13" t="s">
        <v>89</v>
      </c>
      <c r="AW210" s="13" t="s">
        <v>34</v>
      </c>
      <c r="AX210" s="13" t="s">
        <v>79</v>
      </c>
      <c r="AY210" s="247" t="s">
        <v>127</v>
      </c>
    </row>
    <row r="211" s="13" customFormat="1">
      <c r="A211" s="13"/>
      <c r="B211" s="237"/>
      <c r="C211" s="238"/>
      <c r="D211" s="232" t="s">
        <v>138</v>
      </c>
      <c r="E211" s="239" t="s">
        <v>1</v>
      </c>
      <c r="F211" s="240" t="s">
        <v>323</v>
      </c>
      <c r="G211" s="238"/>
      <c r="H211" s="241">
        <v>2.4580000000000002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138</v>
      </c>
      <c r="AU211" s="247" t="s">
        <v>89</v>
      </c>
      <c r="AV211" s="13" t="s">
        <v>89</v>
      </c>
      <c r="AW211" s="13" t="s">
        <v>34</v>
      </c>
      <c r="AX211" s="13" t="s">
        <v>79</v>
      </c>
      <c r="AY211" s="247" t="s">
        <v>127</v>
      </c>
    </row>
    <row r="212" s="14" customFormat="1">
      <c r="A212" s="14"/>
      <c r="B212" s="248"/>
      <c r="C212" s="249"/>
      <c r="D212" s="232" t="s">
        <v>138</v>
      </c>
      <c r="E212" s="250" t="s">
        <v>1</v>
      </c>
      <c r="F212" s="251" t="s">
        <v>176</v>
      </c>
      <c r="G212" s="249"/>
      <c r="H212" s="252">
        <v>6.0540000000000003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138</v>
      </c>
      <c r="AU212" s="258" t="s">
        <v>89</v>
      </c>
      <c r="AV212" s="14" t="s">
        <v>134</v>
      </c>
      <c r="AW212" s="14" t="s">
        <v>34</v>
      </c>
      <c r="AX212" s="14" t="s">
        <v>87</v>
      </c>
      <c r="AY212" s="258" t="s">
        <v>127</v>
      </c>
    </row>
    <row r="213" s="2" customFormat="1" ht="16.5" customHeight="1">
      <c r="A213" s="39"/>
      <c r="B213" s="40"/>
      <c r="C213" s="219" t="s">
        <v>210</v>
      </c>
      <c r="D213" s="219" t="s">
        <v>130</v>
      </c>
      <c r="E213" s="220" t="s">
        <v>324</v>
      </c>
      <c r="F213" s="221" t="s">
        <v>325</v>
      </c>
      <c r="G213" s="222" t="s">
        <v>133</v>
      </c>
      <c r="H213" s="223">
        <v>67.183999999999998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44</v>
      </c>
      <c r="O213" s="92"/>
      <c r="P213" s="228">
        <f>O213*H213</f>
        <v>0</v>
      </c>
      <c r="Q213" s="228">
        <v>2.45329</v>
      </c>
      <c r="R213" s="228">
        <f>Q213*H213</f>
        <v>164.82183535999999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134</v>
      </c>
      <c r="AT213" s="230" t="s">
        <v>130</v>
      </c>
      <c r="AU213" s="230" t="s">
        <v>89</v>
      </c>
      <c r="AY213" s="18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87</v>
      </c>
      <c r="BK213" s="231">
        <f>ROUND(I213*H213,2)</f>
        <v>0</v>
      </c>
      <c r="BL213" s="18" t="s">
        <v>134</v>
      </c>
      <c r="BM213" s="230" t="s">
        <v>326</v>
      </c>
    </row>
    <row r="214" s="2" customFormat="1">
      <c r="A214" s="39"/>
      <c r="B214" s="40"/>
      <c r="C214" s="41"/>
      <c r="D214" s="232" t="s">
        <v>136</v>
      </c>
      <c r="E214" s="41"/>
      <c r="F214" s="233" t="s">
        <v>327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89</v>
      </c>
    </row>
    <row r="215" s="13" customFormat="1">
      <c r="A215" s="13"/>
      <c r="B215" s="237"/>
      <c r="C215" s="238"/>
      <c r="D215" s="232" t="s">
        <v>138</v>
      </c>
      <c r="E215" s="239" t="s">
        <v>1</v>
      </c>
      <c r="F215" s="240" t="s">
        <v>328</v>
      </c>
      <c r="G215" s="238"/>
      <c r="H215" s="241">
        <v>50.841999999999999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138</v>
      </c>
      <c r="AU215" s="247" t="s">
        <v>89</v>
      </c>
      <c r="AV215" s="13" t="s">
        <v>89</v>
      </c>
      <c r="AW215" s="13" t="s">
        <v>34</v>
      </c>
      <c r="AX215" s="13" t="s">
        <v>79</v>
      </c>
      <c r="AY215" s="247" t="s">
        <v>127</v>
      </c>
    </row>
    <row r="216" s="13" customFormat="1">
      <c r="A216" s="13"/>
      <c r="B216" s="237"/>
      <c r="C216" s="238"/>
      <c r="D216" s="232" t="s">
        <v>138</v>
      </c>
      <c r="E216" s="239" t="s">
        <v>1</v>
      </c>
      <c r="F216" s="240" t="s">
        <v>329</v>
      </c>
      <c r="G216" s="238"/>
      <c r="H216" s="241">
        <v>16.341999999999999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138</v>
      </c>
      <c r="AU216" s="247" t="s">
        <v>89</v>
      </c>
      <c r="AV216" s="13" t="s">
        <v>89</v>
      </c>
      <c r="AW216" s="13" t="s">
        <v>34</v>
      </c>
      <c r="AX216" s="13" t="s">
        <v>79</v>
      </c>
      <c r="AY216" s="247" t="s">
        <v>127</v>
      </c>
    </row>
    <row r="217" s="14" customFormat="1">
      <c r="A217" s="14"/>
      <c r="B217" s="248"/>
      <c r="C217" s="249"/>
      <c r="D217" s="232" t="s">
        <v>138</v>
      </c>
      <c r="E217" s="250" t="s">
        <v>1</v>
      </c>
      <c r="F217" s="251" t="s">
        <v>176</v>
      </c>
      <c r="G217" s="249"/>
      <c r="H217" s="252">
        <v>67.183999999999998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138</v>
      </c>
      <c r="AU217" s="258" t="s">
        <v>89</v>
      </c>
      <c r="AV217" s="14" t="s">
        <v>134</v>
      </c>
      <c r="AW217" s="14" t="s">
        <v>34</v>
      </c>
      <c r="AX217" s="14" t="s">
        <v>87</v>
      </c>
      <c r="AY217" s="258" t="s">
        <v>127</v>
      </c>
    </row>
    <row r="218" s="2" customFormat="1" ht="21.75" customHeight="1">
      <c r="A218" s="39"/>
      <c r="B218" s="40"/>
      <c r="C218" s="219" t="s">
        <v>216</v>
      </c>
      <c r="D218" s="219" t="s">
        <v>130</v>
      </c>
      <c r="E218" s="220" t="s">
        <v>330</v>
      </c>
      <c r="F218" s="221" t="s">
        <v>331</v>
      </c>
      <c r="G218" s="222" t="s">
        <v>144</v>
      </c>
      <c r="H218" s="223">
        <v>5.8819999999999997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1.0601700000000001</v>
      </c>
      <c r="R218" s="228">
        <f>Q218*H218</f>
        <v>6.2359199399999996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134</v>
      </c>
      <c r="AT218" s="230" t="s">
        <v>130</v>
      </c>
      <c r="AU218" s="230" t="s">
        <v>89</v>
      </c>
      <c r="AY218" s="18" t="s">
        <v>127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87</v>
      </c>
      <c r="BK218" s="231">
        <f>ROUND(I218*H218,2)</f>
        <v>0</v>
      </c>
      <c r="BL218" s="18" t="s">
        <v>134</v>
      </c>
      <c r="BM218" s="230" t="s">
        <v>332</v>
      </c>
    </row>
    <row r="219" s="2" customFormat="1">
      <c r="A219" s="39"/>
      <c r="B219" s="40"/>
      <c r="C219" s="41"/>
      <c r="D219" s="232" t="s">
        <v>136</v>
      </c>
      <c r="E219" s="41"/>
      <c r="F219" s="233" t="s">
        <v>333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89</v>
      </c>
    </row>
    <row r="220" s="13" customFormat="1">
      <c r="A220" s="13"/>
      <c r="B220" s="237"/>
      <c r="C220" s="238"/>
      <c r="D220" s="232" t="s">
        <v>138</v>
      </c>
      <c r="E220" s="239" t="s">
        <v>1</v>
      </c>
      <c r="F220" s="240" t="s">
        <v>334</v>
      </c>
      <c r="G220" s="238"/>
      <c r="H220" s="241">
        <v>2.0630000000000002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138</v>
      </c>
      <c r="AU220" s="247" t="s">
        <v>89</v>
      </c>
      <c r="AV220" s="13" t="s">
        <v>89</v>
      </c>
      <c r="AW220" s="13" t="s">
        <v>34</v>
      </c>
      <c r="AX220" s="13" t="s">
        <v>79</v>
      </c>
      <c r="AY220" s="247" t="s">
        <v>127</v>
      </c>
    </row>
    <row r="221" s="13" customFormat="1">
      <c r="A221" s="13"/>
      <c r="B221" s="237"/>
      <c r="C221" s="238"/>
      <c r="D221" s="232" t="s">
        <v>138</v>
      </c>
      <c r="E221" s="239" t="s">
        <v>1</v>
      </c>
      <c r="F221" s="240" t="s">
        <v>335</v>
      </c>
      <c r="G221" s="238"/>
      <c r="H221" s="241">
        <v>1.569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138</v>
      </c>
      <c r="AU221" s="247" t="s">
        <v>89</v>
      </c>
      <c r="AV221" s="13" t="s">
        <v>89</v>
      </c>
      <c r="AW221" s="13" t="s">
        <v>34</v>
      </c>
      <c r="AX221" s="13" t="s">
        <v>79</v>
      </c>
      <c r="AY221" s="247" t="s">
        <v>127</v>
      </c>
    </row>
    <row r="222" s="13" customFormat="1">
      <c r="A222" s="13"/>
      <c r="B222" s="237"/>
      <c r="C222" s="238"/>
      <c r="D222" s="232" t="s">
        <v>138</v>
      </c>
      <c r="E222" s="239" t="s">
        <v>1</v>
      </c>
      <c r="F222" s="240" t="s">
        <v>336</v>
      </c>
      <c r="G222" s="238"/>
      <c r="H222" s="241">
        <v>0.752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138</v>
      </c>
      <c r="AU222" s="247" t="s">
        <v>89</v>
      </c>
      <c r="AV222" s="13" t="s">
        <v>89</v>
      </c>
      <c r="AW222" s="13" t="s">
        <v>34</v>
      </c>
      <c r="AX222" s="13" t="s">
        <v>79</v>
      </c>
      <c r="AY222" s="247" t="s">
        <v>127</v>
      </c>
    </row>
    <row r="223" s="15" customFormat="1">
      <c r="A223" s="15"/>
      <c r="B223" s="262"/>
      <c r="C223" s="263"/>
      <c r="D223" s="232" t="s">
        <v>138</v>
      </c>
      <c r="E223" s="264" t="s">
        <v>1</v>
      </c>
      <c r="F223" s="265" t="s">
        <v>280</v>
      </c>
      <c r="G223" s="263"/>
      <c r="H223" s="266">
        <v>4.3840000000000003</v>
      </c>
      <c r="I223" s="267"/>
      <c r="J223" s="263"/>
      <c r="K223" s="263"/>
      <c r="L223" s="268"/>
      <c r="M223" s="269"/>
      <c r="N223" s="270"/>
      <c r="O223" s="270"/>
      <c r="P223" s="270"/>
      <c r="Q223" s="270"/>
      <c r="R223" s="270"/>
      <c r="S223" s="270"/>
      <c r="T223" s="27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2" t="s">
        <v>138</v>
      </c>
      <c r="AU223" s="272" t="s">
        <v>89</v>
      </c>
      <c r="AV223" s="15" t="s">
        <v>147</v>
      </c>
      <c r="AW223" s="15" t="s">
        <v>34</v>
      </c>
      <c r="AX223" s="15" t="s">
        <v>79</v>
      </c>
      <c r="AY223" s="272" t="s">
        <v>127</v>
      </c>
    </row>
    <row r="224" s="13" customFormat="1">
      <c r="A224" s="13"/>
      <c r="B224" s="237"/>
      <c r="C224" s="238"/>
      <c r="D224" s="232" t="s">
        <v>138</v>
      </c>
      <c r="E224" s="239" t="s">
        <v>1</v>
      </c>
      <c r="F224" s="240" t="s">
        <v>337</v>
      </c>
      <c r="G224" s="238"/>
      <c r="H224" s="241">
        <v>2.0800000000000001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138</v>
      </c>
      <c r="AU224" s="247" t="s">
        <v>89</v>
      </c>
      <c r="AV224" s="13" t="s">
        <v>89</v>
      </c>
      <c r="AW224" s="13" t="s">
        <v>34</v>
      </c>
      <c r="AX224" s="13" t="s">
        <v>79</v>
      </c>
      <c r="AY224" s="247" t="s">
        <v>127</v>
      </c>
    </row>
    <row r="225" s="13" customFormat="1">
      <c r="A225" s="13"/>
      <c r="B225" s="237"/>
      <c r="C225" s="238"/>
      <c r="D225" s="232" t="s">
        <v>138</v>
      </c>
      <c r="E225" s="239" t="s">
        <v>1</v>
      </c>
      <c r="F225" s="240" t="s">
        <v>338</v>
      </c>
      <c r="G225" s="238"/>
      <c r="H225" s="241">
        <v>1.3600000000000001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138</v>
      </c>
      <c r="AU225" s="247" t="s">
        <v>89</v>
      </c>
      <c r="AV225" s="13" t="s">
        <v>89</v>
      </c>
      <c r="AW225" s="13" t="s">
        <v>34</v>
      </c>
      <c r="AX225" s="13" t="s">
        <v>79</v>
      </c>
      <c r="AY225" s="247" t="s">
        <v>127</v>
      </c>
    </row>
    <row r="226" s="13" customFormat="1">
      <c r="A226" s="13"/>
      <c r="B226" s="237"/>
      <c r="C226" s="238"/>
      <c r="D226" s="232" t="s">
        <v>138</v>
      </c>
      <c r="E226" s="239" t="s">
        <v>1</v>
      </c>
      <c r="F226" s="240" t="s">
        <v>339</v>
      </c>
      <c r="G226" s="238"/>
      <c r="H226" s="241">
        <v>1.048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138</v>
      </c>
      <c r="AU226" s="247" t="s">
        <v>89</v>
      </c>
      <c r="AV226" s="13" t="s">
        <v>89</v>
      </c>
      <c r="AW226" s="13" t="s">
        <v>34</v>
      </c>
      <c r="AX226" s="13" t="s">
        <v>79</v>
      </c>
      <c r="AY226" s="247" t="s">
        <v>127</v>
      </c>
    </row>
    <row r="227" s="13" customFormat="1">
      <c r="A227" s="13"/>
      <c r="B227" s="237"/>
      <c r="C227" s="238"/>
      <c r="D227" s="232" t="s">
        <v>138</v>
      </c>
      <c r="E227" s="239" t="s">
        <v>1</v>
      </c>
      <c r="F227" s="240" t="s">
        <v>340</v>
      </c>
      <c r="G227" s="238"/>
      <c r="H227" s="241">
        <v>0.33700000000000002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138</v>
      </c>
      <c r="AU227" s="247" t="s">
        <v>89</v>
      </c>
      <c r="AV227" s="13" t="s">
        <v>89</v>
      </c>
      <c r="AW227" s="13" t="s">
        <v>34</v>
      </c>
      <c r="AX227" s="13" t="s">
        <v>79</v>
      </c>
      <c r="AY227" s="247" t="s">
        <v>127</v>
      </c>
    </row>
    <row r="228" s="15" customFormat="1">
      <c r="A228" s="15"/>
      <c r="B228" s="262"/>
      <c r="C228" s="263"/>
      <c r="D228" s="232" t="s">
        <v>138</v>
      </c>
      <c r="E228" s="264" t="s">
        <v>1</v>
      </c>
      <c r="F228" s="265" t="s">
        <v>280</v>
      </c>
      <c r="G228" s="263"/>
      <c r="H228" s="266">
        <v>4.8250000000000002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138</v>
      </c>
      <c r="AU228" s="272" t="s">
        <v>89</v>
      </c>
      <c r="AV228" s="15" t="s">
        <v>147</v>
      </c>
      <c r="AW228" s="15" t="s">
        <v>34</v>
      </c>
      <c r="AX228" s="15" t="s">
        <v>79</v>
      </c>
      <c r="AY228" s="272" t="s">
        <v>127</v>
      </c>
    </row>
    <row r="229" s="14" customFormat="1">
      <c r="A229" s="14"/>
      <c r="B229" s="248"/>
      <c r="C229" s="249"/>
      <c r="D229" s="232" t="s">
        <v>138</v>
      </c>
      <c r="E229" s="250" t="s">
        <v>1</v>
      </c>
      <c r="F229" s="251" t="s">
        <v>176</v>
      </c>
      <c r="G229" s="249"/>
      <c r="H229" s="252">
        <v>9.2089999999999996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138</v>
      </c>
      <c r="AU229" s="258" t="s">
        <v>89</v>
      </c>
      <c r="AV229" s="14" t="s">
        <v>134</v>
      </c>
      <c r="AW229" s="14" t="s">
        <v>34</v>
      </c>
      <c r="AX229" s="14" t="s">
        <v>79</v>
      </c>
      <c r="AY229" s="258" t="s">
        <v>127</v>
      </c>
    </row>
    <row r="230" s="13" customFormat="1">
      <c r="A230" s="13"/>
      <c r="B230" s="237"/>
      <c r="C230" s="238"/>
      <c r="D230" s="232" t="s">
        <v>138</v>
      </c>
      <c r="E230" s="239" t="s">
        <v>1</v>
      </c>
      <c r="F230" s="240" t="s">
        <v>341</v>
      </c>
      <c r="G230" s="238"/>
      <c r="H230" s="241">
        <v>5.8819999999999997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138</v>
      </c>
      <c r="AU230" s="247" t="s">
        <v>89</v>
      </c>
      <c r="AV230" s="13" t="s">
        <v>89</v>
      </c>
      <c r="AW230" s="13" t="s">
        <v>34</v>
      </c>
      <c r="AX230" s="13" t="s">
        <v>87</v>
      </c>
      <c r="AY230" s="247" t="s">
        <v>127</v>
      </c>
    </row>
    <row r="231" s="2" customFormat="1" ht="33" customHeight="1">
      <c r="A231" s="39"/>
      <c r="B231" s="40"/>
      <c r="C231" s="219" t="s">
        <v>8</v>
      </c>
      <c r="D231" s="219" t="s">
        <v>130</v>
      </c>
      <c r="E231" s="220" t="s">
        <v>342</v>
      </c>
      <c r="F231" s="221" t="s">
        <v>343</v>
      </c>
      <c r="G231" s="222" t="s">
        <v>205</v>
      </c>
      <c r="H231" s="223">
        <v>288.15199999999999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0.71545999999999998</v>
      </c>
      <c r="R231" s="228">
        <f>Q231*H231</f>
        <v>206.16122991999998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134</v>
      </c>
      <c r="AT231" s="230" t="s">
        <v>130</v>
      </c>
      <c r="AU231" s="230" t="s">
        <v>89</v>
      </c>
      <c r="AY231" s="18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134</v>
      </c>
      <c r="BM231" s="230" t="s">
        <v>344</v>
      </c>
    </row>
    <row r="232" s="2" customFormat="1">
      <c r="A232" s="39"/>
      <c r="B232" s="40"/>
      <c r="C232" s="41"/>
      <c r="D232" s="232" t="s">
        <v>136</v>
      </c>
      <c r="E232" s="41"/>
      <c r="F232" s="233" t="s">
        <v>345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89</v>
      </c>
    </row>
    <row r="233" s="13" customFormat="1">
      <c r="A233" s="13"/>
      <c r="B233" s="237"/>
      <c r="C233" s="238"/>
      <c r="D233" s="232" t="s">
        <v>138</v>
      </c>
      <c r="E233" s="239" t="s">
        <v>1</v>
      </c>
      <c r="F233" s="240" t="s">
        <v>346</v>
      </c>
      <c r="G233" s="238"/>
      <c r="H233" s="241">
        <v>20.727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138</v>
      </c>
      <c r="AU233" s="247" t="s">
        <v>89</v>
      </c>
      <c r="AV233" s="13" t="s">
        <v>89</v>
      </c>
      <c r="AW233" s="13" t="s">
        <v>34</v>
      </c>
      <c r="AX233" s="13" t="s">
        <v>79</v>
      </c>
      <c r="AY233" s="247" t="s">
        <v>127</v>
      </c>
    </row>
    <row r="234" s="13" customFormat="1">
      <c r="A234" s="13"/>
      <c r="B234" s="237"/>
      <c r="C234" s="238"/>
      <c r="D234" s="232" t="s">
        <v>138</v>
      </c>
      <c r="E234" s="239" t="s">
        <v>1</v>
      </c>
      <c r="F234" s="240" t="s">
        <v>347</v>
      </c>
      <c r="G234" s="238"/>
      <c r="H234" s="241">
        <v>267.42500000000001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138</v>
      </c>
      <c r="AU234" s="247" t="s">
        <v>89</v>
      </c>
      <c r="AV234" s="13" t="s">
        <v>89</v>
      </c>
      <c r="AW234" s="13" t="s">
        <v>34</v>
      </c>
      <c r="AX234" s="13" t="s">
        <v>79</v>
      </c>
      <c r="AY234" s="247" t="s">
        <v>127</v>
      </c>
    </row>
    <row r="235" s="14" customFormat="1">
      <c r="A235" s="14"/>
      <c r="B235" s="248"/>
      <c r="C235" s="249"/>
      <c r="D235" s="232" t="s">
        <v>138</v>
      </c>
      <c r="E235" s="250" t="s">
        <v>1</v>
      </c>
      <c r="F235" s="251" t="s">
        <v>176</v>
      </c>
      <c r="G235" s="249"/>
      <c r="H235" s="252">
        <v>288.15199999999999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138</v>
      </c>
      <c r="AU235" s="258" t="s">
        <v>89</v>
      </c>
      <c r="AV235" s="14" t="s">
        <v>134</v>
      </c>
      <c r="AW235" s="14" t="s">
        <v>34</v>
      </c>
      <c r="AX235" s="14" t="s">
        <v>87</v>
      </c>
      <c r="AY235" s="258" t="s">
        <v>127</v>
      </c>
    </row>
    <row r="236" s="12" customFormat="1" ht="22.8" customHeight="1">
      <c r="A236" s="12"/>
      <c r="B236" s="203"/>
      <c r="C236" s="204"/>
      <c r="D236" s="205" t="s">
        <v>78</v>
      </c>
      <c r="E236" s="217" t="s">
        <v>147</v>
      </c>
      <c r="F236" s="217" t="s">
        <v>348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SUM(P237:P300)</f>
        <v>0</v>
      </c>
      <c r="Q236" s="211"/>
      <c r="R236" s="212">
        <f>SUM(R237:R300)</f>
        <v>321.60670424</v>
      </c>
      <c r="S236" s="211"/>
      <c r="T236" s="213">
        <f>SUM(T237:T300)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87</v>
      </c>
      <c r="AT236" s="215" t="s">
        <v>78</v>
      </c>
      <c r="AU236" s="215" t="s">
        <v>87</v>
      </c>
      <c r="AY236" s="214" t="s">
        <v>127</v>
      </c>
      <c r="BK236" s="216">
        <f>SUM(BK237:BK300)</f>
        <v>0</v>
      </c>
    </row>
    <row r="237" s="2" customFormat="1" ht="33" customHeight="1">
      <c r="A237" s="39"/>
      <c r="B237" s="40"/>
      <c r="C237" s="219" t="s">
        <v>206</v>
      </c>
      <c r="D237" s="219" t="s">
        <v>130</v>
      </c>
      <c r="E237" s="220" t="s">
        <v>349</v>
      </c>
      <c r="F237" s="221" t="s">
        <v>350</v>
      </c>
      <c r="G237" s="222" t="s">
        <v>205</v>
      </c>
      <c r="H237" s="223">
        <v>2.0499999999999998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44</v>
      </c>
      <c r="O237" s="92"/>
      <c r="P237" s="228">
        <f>O237*H237</f>
        <v>0</v>
      </c>
      <c r="Q237" s="228">
        <v>0.71545999999999998</v>
      </c>
      <c r="R237" s="228">
        <f>Q237*H237</f>
        <v>1.4666929999999998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134</v>
      </c>
      <c r="AT237" s="230" t="s">
        <v>130</v>
      </c>
      <c r="AU237" s="230" t="s">
        <v>89</v>
      </c>
      <c r="AY237" s="18" t="s">
        <v>127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87</v>
      </c>
      <c r="BK237" s="231">
        <f>ROUND(I237*H237,2)</f>
        <v>0</v>
      </c>
      <c r="BL237" s="18" t="s">
        <v>134</v>
      </c>
      <c r="BM237" s="230" t="s">
        <v>351</v>
      </c>
    </row>
    <row r="238" s="2" customFormat="1">
      <c r="A238" s="39"/>
      <c r="B238" s="40"/>
      <c r="C238" s="41"/>
      <c r="D238" s="232" t="s">
        <v>136</v>
      </c>
      <c r="E238" s="41"/>
      <c r="F238" s="233" t="s">
        <v>352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89</v>
      </c>
    </row>
    <row r="239" s="13" customFormat="1">
      <c r="A239" s="13"/>
      <c r="B239" s="237"/>
      <c r="C239" s="238"/>
      <c r="D239" s="232" t="s">
        <v>138</v>
      </c>
      <c r="E239" s="239" t="s">
        <v>1</v>
      </c>
      <c r="F239" s="240" t="s">
        <v>353</v>
      </c>
      <c r="G239" s="238"/>
      <c r="H239" s="241">
        <v>2.0499999999999998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138</v>
      </c>
      <c r="AU239" s="247" t="s">
        <v>89</v>
      </c>
      <c r="AV239" s="13" t="s">
        <v>89</v>
      </c>
      <c r="AW239" s="13" t="s">
        <v>34</v>
      </c>
      <c r="AX239" s="13" t="s">
        <v>87</v>
      </c>
      <c r="AY239" s="247" t="s">
        <v>127</v>
      </c>
    </row>
    <row r="240" s="2" customFormat="1">
      <c r="A240" s="39"/>
      <c r="B240" s="40"/>
      <c r="C240" s="219" t="s">
        <v>354</v>
      </c>
      <c r="D240" s="219" t="s">
        <v>130</v>
      </c>
      <c r="E240" s="220" t="s">
        <v>355</v>
      </c>
      <c r="F240" s="221" t="s">
        <v>356</v>
      </c>
      <c r="G240" s="222" t="s">
        <v>205</v>
      </c>
      <c r="H240" s="223">
        <v>334.42099999999999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44</v>
      </c>
      <c r="O240" s="92"/>
      <c r="P240" s="228">
        <f>O240*H240</f>
        <v>0</v>
      </c>
      <c r="Q240" s="228">
        <v>0.25933</v>
      </c>
      <c r="R240" s="228">
        <f>Q240*H240</f>
        <v>86.72539793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134</v>
      </c>
      <c r="AT240" s="230" t="s">
        <v>130</v>
      </c>
      <c r="AU240" s="230" t="s">
        <v>89</v>
      </c>
      <c r="AY240" s="18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87</v>
      </c>
      <c r="BK240" s="231">
        <f>ROUND(I240*H240,2)</f>
        <v>0</v>
      </c>
      <c r="BL240" s="18" t="s">
        <v>134</v>
      </c>
      <c r="BM240" s="230" t="s">
        <v>357</v>
      </c>
    </row>
    <row r="241" s="2" customFormat="1">
      <c r="A241" s="39"/>
      <c r="B241" s="40"/>
      <c r="C241" s="41"/>
      <c r="D241" s="232" t="s">
        <v>136</v>
      </c>
      <c r="E241" s="41"/>
      <c r="F241" s="233" t="s">
        <v>358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89</v>
      </c>
    </row>
    <row r="242" s="13" customFormat="1">
      <c r="A242" s="13"/>
      <c r="B242" s="237"/>
      <c r="C242" s="238"/>
      <c r="D242" s="232" t="s">
        <v>138</v>
      </c>
      <c r="E242" s="239" t="s">
        <v>1</v>
      </c>
      <c r="F242" s="240" t="s">
        <v>359</v>
      </c>
      <c r="G242" s="238"/>
      <c r="H242" s="241">
        <v>36.654000000000003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138</v>
      </c>
      <c r="AU242" s="247" t="s">
        <v>89</v>
      </c>
      <c r="AV242" s="13" t="s">
        <v>89</v>
      </c>
      <c r="AW242" s="13" t="s">
        <v>34</v>
      </c>
      <c r="AX242" s="13" t="s">
        <v>79</v>
      </c>
      <c r="AY242" s="247" t="s">
        <v>127</v>
      </c>
    </row>
    <row r="243" s="13" customFormat="1">
      <c r="A243" s="13"/>
      <c r="B243" s="237"/>
      <c r="C243" s="238"/>
      <c r="D243" s="232" t="s">
        <v>138</v>
      </c>
      <c r="E243" s="239" t="s">
        <v>1</v>
      </c>
      <c r="F243" s="240" t="s">
        <v>360</v>
      </c>
      <c r="G243" s="238"/>
      <c r="H243" s="241">
        <v>212.78999999999999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138</v>
      </c>
      <c r="AU243" s="247" t="s">
        <v>89</v>
      </c>
      <c r="AV243" s="13" t="s">
        <v>89</v>
      </c>
      <c r="AW243" s="13" t="s">
        <v>34</v>
      </c>
      <c r="AX243" s="13" t="s">
        <v>79</v>
      </c>
      <c r="AY243" s="247" t="s">
        <v>127</v>
      </c>
    </row>
    <row r="244" s="13" customFormat="1">
      <c r="A244" s="13"/>
      <c r="B244" s="237"/>
      <c r="C244" s="238"/>
      <c r="D244" s="232" t="s">
        <v>138</v>
      </c>
      <c r="E244" s="239" t="s">
        <v>1</v>
      </c>
      <c r="F244" s="240" t="s">
        <v>361</v>
      </c>
      <c r="G244" s="238"/>
      <c r="H244" s="241">
        <v>112.247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138</v>
      </c>
      <c r="AU244" s="247" t="s">
        <v>89</v>
      </c>
      <c r="AV244" s="13" t="s">
        <v>89</v>
      </c>
      <c r="AW244" s="13" t="s">
        <v>34</v>
      </c>
      <c r="AX244" s="13" t="s">
        <v>79</v>
      </c>
      <c r="AY244" s="247" t="s">
        <v>127</v>
      </c>
    </row>
    <row r="245" s="13" customFormat="1">
      <c r="A245" s="13"/>
      <c r="B245" s="237"/>
      <c r="C245" s="238"/>
      <c r="D245" s="232" t="s">
        <v>138</v>
      </c>
      <c r="E245" s="239" t="s">
        <v>1</v>
      </c>
      <c r="F245" s="240" t="s">
        <v>362</v>
      </c>
      <c r="G245" s="238"/>
      <c r="H245" s="241">
        <v>-1.8180000000000001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138</v>
      </c>
      <c r="AU245" s="247" t="s">
        <v>89</v>
      </c>
      <c r="AV245" s="13" t="s">
        <v>89</v>
      </c>
      <c r="AW245" s="13" t="s">
        <v>34</v>
      </c>
      <c r="AX245" s="13" t="s">
        <v>79</v>
      </c>
      <c r="AY245" s="247" t="s">
        <v>127</v>
      </c>
    </row>
    <row r="246" s="13" customFormat="1">
      <c r="A246" s="13"/>
      <c r="B246" s="237"/>
      <c r="C246" s="238"/>
      <c r="D246" s="232" t="s">
        <v>138</v>
      </c>
      <c r="E246" s="239" t="s">
        <v>1</v>
      </c>
      <c r="F246" s="240" t="s">
        <v>363</v>
      </c>
      <c r="G246" s="238"/>
      <c r="H246" s="241">
        <v>-19.391999999999999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138</v>
      </c>
      <c r="AU246" s="247" t="s">
        <v>89</v>
      </c>
      <c r="AV246" s="13" t="s">
        <v>89</v>
      </c>
      <c r="AW246" s="13" t="s">
        <v>34</v>
      </c>
      <c r="AX246" s="13" t="s">
        <v>79</v>
      </c>
      <c r="AY246" s="247" t="s">
        <v>127</v>
      </c>
    </row>
    <row r="247" s="13" customFormat="1">
      <c r="A247" s="13"/>
      <c r="B247" s="237"/>
      <c r="C247" s="238"/>
      <c r="D247" s="232" t="s">
        <v>138</v>
      </c>
      <c r="E247" s="239" t="s">
        <v>1</v>
      </c>
      <c r="F247" s="240" t="s">
        <v>364</v>
      </c>
      <c r="G247" s="238"/>
      <c r="H247" s="241">
        <v>-6.0599999999999996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138</v>
      </c>
      <c r="AU247" s="247" t="s">
        <v>89</v>
      </c>
      <c r="AV247" s="13" t="s">
        <v>89</v>
      </c>
      <c r="AW247" s="13" t="s">
        <v>34</v>
      </c>
      <c r="AX247" s="13" t="s">
        <v>79</v>
      </c>
      <c r="AY247" s="247" t="s">
        <v>127</v>
      </c>
    </row>
    <row r="248" s="14" customFormat="1">
      <c r="A248" s="14"/>
      <c r="B248" s="248"/>
      <c r="C248" s="249"/>
      <c r="D248" s="232" t="s">
        <v>138</v>
      </c>
      <c r="E248" s="250" t="s">
        <v>1</v>
      </c>
      <c r="F248" s="251" t="s">
        <v>176</v>
      </c>
      <c r="G248" s="249"/>
      <c r="H248" s="252">
        <v>334.42099999999999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138</v>
      </c>
      <c r="AU248" s="258" t="s">
        <v>89</v>
      </c>
      <c r="AV248" s="14" t="s">
        <v>134</v>
      </c>
      <c r="AW248" s="14" t="s">
        <v>34</v>
      </c>
      <c r="AX248" s="14" t="s">
        <v>87</v>
      </c>
      <c r="AY248" s="258" t="s">
        <v>127</v>
      </c>
    </row>
    <row r="249" s="2" customFormat="1">
      <c r="A249" s="39"/>
      <c r="B249" s="40"/>
      <c r="C249" s="219" t="s">
        <v>365</v>
      </c>
      <c r="D249" s="219" t="s">
        <v>130</v>
      </c>
      <c r="E249" s="220" t="s">
        <v>366</v>
      </c>
      <c r="F249" s="221" t="s">
        <v>367</v>
      </c>
      <c r="G249" s="222" t="s">
        <v>205</v>
      </c>
      <c r="H249" s="223">
        <v>19.794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44</v>
      </c>
      <c r="O249" s="92"/>
      <c r="P249" s="228">
        <f>O249*H249</f>
        <v>0</v>
      </c>
      <c r="Q249" s="228">
        <v>0.28722999999999999</v>
      </c>
      <c r="R249" s="228">
        <f>Q249*H249</f>
        <v>5.68543062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134</v>
      </c>
      <c r="AT249" s="230" t="s">
        <v>130</v>
      </c>
      <c r="AU249" s="230" t="s">
        <v>89</v>
      </c>
      <c r="AY249" s="18" t="s">
        <v>127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134</v>
      </c>
      <c r="BM249" s="230" t="s">
        <v>368</v>
      </c>
    </row>
    <row r="250" s="2" customFormat="1">
      <c r="A250" s="39"/>
      <c r="B250" s="40"/>
      <c r="C250" s="41"/>
      <c r="D250" s="232" t="s">
        <v>136</v>
      </c>
      <c r="E250" s="41"/>
      <c r="F250" s="233" t="s">
        <v>369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89</v>
      </c>
    </row>
    <row r="251" s="13" customFormat="1">
      <c r="A251" s="13"/>
      <c r="B251" s="237"/>
      <c r="C251" s="238"/>
      <c r="D251" s="232" t="s">
        <v>138</v>
      </c>
      <c r="E251" s="239" t="s">
        <v>1</v>
      </c>
      <c r="F251" s="240" t="s">
        <v>370</v>
      </c>
      <c r="G251" s="238"/>
      <c r="H251" s="241">
        <v>6.125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138</v>
      </c>
      <c r="AU251" s="247" t="s">
        <v>89</v>
      </c>
      <c r="AV251" s="13" t="s">
        <v>89</v>
      </c>
      <c r="AW251" s="13" t="s">
        <v>34</v>
      </c>
      <c r="AX251" s="13" t="s">
        <v>79</v>
      </c>
      <c r="AY251" s="247" t="s">
        <v>127</v>
      </c>
    </row>
    <row r="252" s="13" customFormat="1">
      <c r="A252" s="13"/>
      <c r="B252" s="237"/>
      <c r="C252" s="238"/>
      <c r="D252" s="232" t="s">
        <v>138</v>
      </c>
      <c r="E252" s="239" t="s">
        <v>1</v>
      </c>
      <c r="F252" s="240" t="s">
        <v>371</v>
      </c>
      <c r="G252" s="238"/>
      <c r="H252" s="241">
        <v>17.088000000000001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138</v>
      </c>
      <c r="AU252" s="247" t="s">
        <v>89</v>
      </c>
      <c r="AV252" s="13" t="s">
        <v>89</v>
      </c>
      <c r="AW252" s="13" t="s">
        <v>34</v>
      </c>
      <c r="AX252" s="13" t="s">
        <v>79</v>
      </c>
      <c r="AY252" s="247" t="s">
        <v>127</v>
      </c>
    </row>
    <row r="253" s="13" customFormat="1">
      <c r="A253" s="13"/>
      <c r="B253" s="237"/>
      <c r="C253" s="238"/>
      <c r="D253" s="232" t="s">
        <v>138</v>
      </c>
      <c r="E253" s="239" t="s">
        <v>1</v>
      </c>
      <c r="F253" s="240" t="s">
        <v>372</v>
      </c>
      <c r="G253" s="238"/>
      <c r="H253" s="241">
        <v>-3.419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138</v>
      </c>
      <c r="AU253" s="247" t="s">
        <v>89</v>
      </c>
      <c r="AV253" s="13" t="s">
        <v>89</v>
      </c>
      <c r="AW253" s="13" t="s">
        <v>34</v>
      </c>
      <c r="AX253" s="13" t="s">
        <v>79</v>
      </c>
      <c r="AY253" s="247" t="s">
        <v>127</v>
      </c>
    </row>
    <row r="254" s="14" customFormat="1">
      <c r="A254" s="14"/>
      <c r="B254" s="248"/>
      <c r="C254" s="249"/>
      <c r="D254" s="232" t="s">
        <v>138</v>
      </c>
      <c r="E254" s="250" t="s">
        <v>1</v>
      </c>
      <c r="F254" s="251" t="s">
        <v>176</v>
      </c>
      <c r="G254" s="249"/>
      <c r="H254" s="252">
        <v>19.794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138</v>
      </c>
      <c r="AU254" s="258" t="s">
        <v>89</v>
      </c>
      <c r="AV254" s="14" t="s">
        <v>134</v>
      </c>
      <c r="AW254" s="14" t="s">
        <v>34</v>
      </c>
      <c r="AX254" s="14" t="s">
        <v>87</v>
      </c>
      <c r="AY254" s="258" t="s">
        <v>127</v>
      </c>
    </row>
    <row r="255" s="2" customFormat="1" ht="33" customHeight="1">
      <c r="A255" s="39"/>
      <c r="B255" s="40"/>
      <c r="C255" s="219" t="s">
        <v>373</v>
      </c>
      <c r="D255" s="219" t="s">
        <v>130</v>
      </c>
      <c r="E255" s="220" t="s">
        <v>374</v>
      </c>
      <c r="F255" s="221" t="s">
        <v>375</v>
      </c>
      <c r="G255" s="222" t="s">
        <v>213</v>
      </c>
      <c r="H255" s="223">
        <v>79.174999999999997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44</v>
      </c>
      <c r="O255" s="92"/>
      <c r="P255" s="228">
        <f>O255*H255</f>
        <v>0</v>
      </c>
      <c r="Q255" s="228">
        <v>0.28722999999999999</v>
      </c>
      <c r="R255" s="228">
        <f>Q255*H255</f>
        <v>22.741435249999999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134</v>
      </c>
      <c r="AT255" s="230" t="s">
        <v>130</v>
      </c>
      <c r="AU255" s="230" t="s">
        <v>89</v>
      </c>
      <c r="AY255" s="18" t="s">
        <v>127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87</v>
      </c>
      <c r="BK255" s="231">
        <f>ROUND(I255*H255,2)</f>
        <v>0</v>
      </c>
      <c r="BL255" s="18" t="s">
        <v>134</v>
      </c>
      <c r="BM255" s="230" t="s">
        <v>376</v>
      </c>
    </row>
    <row r="256" s="2" customFormat="1">
      <c r="A256" s="39"/>
      <c r="B256" s="40"/>
      <c r="C256" s="41"/>
      <c r="D256" s="232" t="s">
        <v>136</v>
      </c>
      <c r="E256" s="41"/>
      <c r="F256" s="233" t="s">
        <v>377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136</v>
      </c>
      <c r="AU256" s="18" t="s">
        <v>89</v>
      </c>
    </row>
    <row r="257" s="13" customFormat="1">
      <c r="A257" s="13"/>
      <c r="B257" s="237"/>
      <c r="C257" s="238"/>
      <c r="D257" s="232" t="s">
        <v>138</v>
      </c>
      <c r="E257" s="239" t="s">
        <v>1</v>
      </c>
      <c r="F257" s="240" t="s">
        <v>378</v>
      </c>
      <c r="G257" s="238"/>
      <c r="H257" s="241">
        <v>24.5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138</v>
      </c>
      <c r="AU257" s="247" t="s">
        <v>89</v>
      </c>
      <c r="AV257" s="13" t="s">
        <v>89</v>
      </c>
      <c r="AW257" s="13" t="s">
        <v>34</v>
      </c>
      <c r="AX257" s="13" t="s">
        <v>79</v>
      </c>
      <c r="AY257" s="247" t="s">
        <v>127</v>
      </c>
    </row>
    <row r="258" s="13" customFormat="1">
      <c r="A258" s="13"/>
      <c r="B258" s="237"/>
      <c r="C258" s="238"/>
      <c r="D258" s="232" t="s">
        <v>138</v>
      </c>
      <c r="E258" s="239" t="s">
        <v>1</v>
      </c>
      <c r="F258" s="240" t="s">
        <v>379</v>
      </c>
      <c r="G258" s="238"/>
      <c r="H258" s="241">
        <v>68.349999999999994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138</v>
      </c>
      <c r="AU258" s="247" t="s">
        <v>89</v>
      </c>
      <c r="AV258" s="13" t="s">
        <v>89</v>
      </c>
      <c r="AW258" s="13" t="s">
        <v>34</v>
      </c>
      <c r="AX258" s="13" t="s">
        <v>79</v>
      </c>
      <c r="AY258" s="247" t="s">
        <v>127</v>
      </c>
    </row>
    <row r="259" s="13" customFormat="1">
      <c r="A259" s="13"/>
      <c r="B259" s="237"/>
      <c r="C259" s="238"/>
      <c r="D259" s="232" t="s">
        <v>138</v>
      </c>
      <c r="E259" s="239" t="s">
        <v>1</v>
      </c>
      <c r="F259" s="240" t="s">
        <v>380</v>
      </c>
      <c r="G259" s="238"/>
      <c r="H259" s="241">
        <v>-13.675000000000001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138</v>
      </c>
      <c r="AU259" s="247" t="s">
        <v>89</v>
      </c>
      <c r="AV259" s="13" t="s">
        <v>89</v>
      </c>
      <c r="AW259" s="13" t="s">
        <v>34</v>
      </c>
      <c r="AX259" s="13" t="s">
        <v>79</v>
      </c>
      <c r="AY259" s="247" t="s">
        <v>127</v>
      </c>
    </row>
    <row r="260" s="14" customFormat="1">
      <c r="A260" s="14"/>
      <c r="B260" s="248"/>
      <c r="C260" s="249"/>
      <c r="D260" s="232" t="s">
        <v>138</v>
      </c>
      <c r="E260" s="250" t="s">
        <v>1</v>
      </c>
      <c r="F260" s="251" t="s">
        <v>176</v>
      </c>
      <c r="G260" s="249"/>
      <c r="H260" s="252">
        <v>79.174999999999997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138</v>
      </c>
      <c r="AU260" s="258" t="s">
        <v>89</v>
      </c>
      <c r="AV260" s="14" t="s">
        <v>134</v>
      </c>
      <c r="AW260" s="14" t="s">
        <v>34</v>
      </c>
      <c r="AX260" s="14" t="s">
        <v>87</v>
      </c>
      <c r="AY260" s="258" t="s">
        <v>127</v>
      </c>
    </row>
    <row r="261" s="2" customFormat="1">
      <c r="A261" s="39"/>
      <c r="B261" s="40"/>
      <c r="C261" s="219" t="s">
        <v>381</v>
      </c>
      <c r="D261" s="219" t="s">
        <v>130</v>
      </c>
      <c r="E261" s="220" t="s">
        <v>382</v>
      </c>
      <c r="F261" s="221" t="s">
        <v>383</v>
      </c>
      <c r="G261" s="222" t="s">
        <v>205</v>
      </c>
      <c r="H261" s="223">
        <v>537.72900000000004</v>
      </c>
      <c r="I261" s="224"/>
      <c r="J261" s="225">
        <f>ROUND(I261*H261,2)</f>
        <v>0</v>
      </c>
      <c r="K261" s="221" t="s">
        <v>1</v>
      </c>
      <c r="L261" s="45"/>
      <c r="M261" s="226" t="s">
        <v>1</v>
      </c>
      <c r="N261" s="227" t="s">
        <v>44</v>
      </c>
      <c r="O261" s="92"/>
      <c r="P261" s="228">
        <f>O261*H261</f>
        <v>0</v>
      </c>
      <c r="Q261" s="228">
        <v>0.33293</v>
      </c>
      <c r="R261" s="228">
        <f>Q261*H261</f>
        <v>179.02611597000001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134</v>
      </c>
      <c r="AT261" s="230" t="s">
        <v>130</v>
      </c>
      <c r="AU261" s="230" t="s">
        <v>89</v>
      </c>
      <c r="AY261" s="18" t="s">
        <v>127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87</v>
      </c>
      <c r="BK261" s="231">
        <f>ROUND(I261*H261,2)</f>
        <v>0</v>
      </c>
      <c r="BL261" s="18" t="s">
        <v>134</v>
      </c>
      <c r="BM261" s="230" t="s">
        <v>384</v>
      </c>
    </row>
    <row r="262" s="2" customFormat="1">
      <c r="A262" s="39"/>
      <c r="B262" s="40"/>
      <c r="C262" s="41"/>
      <c r="D262" s="232" t="s">
        <v>136</v>
      </c>
      <c r="E262" s="41"/>
      <c r="F262" s="233" t="s">
        <v>385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89</v>
      </c>
    </row>
    <row r="263" s="13" customFormat="1">
      <c r="A263" s="13"/>
      <c r="B263" s="237"/>
      <c r="C263" s="238"/>
      <c r="D263" s="232" t="s">
        <v>138</v>
      </c>
      <c r="E263" s="239" t="s">
        <v>1</v>
      </c>
      <c r="F263" s="240" t="s">
        <v>386</v>
      </c>
      <c r="G263" s="238"/>
      <c r="H263" s="241">
        <v>167.678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138</v>
      </c>
      <c r="AU263" s="247" t="s">
        <v>89</v>
      </c>
      <c r="AV263" s="13" t="s">
        <v>89</v>
      </c>
      <c r="AW263" s="13" t="s">
        <v>34</v>
      </c>
      <c r="AX263" s="13" t="s">
        <v>79</v>
      </c>
      <c r="AY263" s="247" t="s">
        <v>127</v>
      </c>
    </row>
    <row r="264" s="13" customFormat="1">
      <c r="A264" s="13"/>
      <c r="B264" s="237"/>
      <c r="C264" s="238"/>
      <c r="D264" s="232" t="s">
        <v>138</v>
      </c>
      <c r="E264" s="239" t="s">
        <v>1</v>
      </c>
      <c r="F264" s="240" t="s">
        <v>387</v>
      </c>
      <c r="G264" s="238"/>
      <c r="H264" s="241">
        <v>290.76100000000002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138</v>
      </c>
      <c r="AU264" s="247" t="s">
        <v>89</v>
      </c>
      <c r="AV264" s="13" t="s">
        <v>89</v>
      </c>
      <c r="AW264" s="13" t="s">
        <v>34</v>
      </c>
      <c r="AX264" s="13" t="s">
        <v>79</v>
      </c>
      <c r="AY264" s="247" t="s">
        <v>127</v>
      </c>
    </row>
    <row r="265" s="13" customFormat="1">
      <c r="A265" s="13"/>
      <c r="B265" s="237"/>
      <c r="C265" s="238"/>
      <c r="D265" s="232" t="s">
        <v>138</v>
      </c>
      <c r="E265" s="239" t="s">
        <v>1</v>
      </c>
      <c r="F265" s="240" t="s">
        <v>388</v>
      </c>
      <c r="G265" s="238"/>
      <c r="H265" s="241">
        <v>131.833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138</v>
      </c>
      <c r="AU265" s="247" t="s">
        <v>89</v>
      </c>
      <c r="AV265" s="13" t="s">
        <v>89</v>
      </c>
      <c r="AW265" s="13" t="s">
        <v>34</v>
      </c>
      <c r="AX265" s="13" t="s">
        <v>79</v>
      </c>
      <c r="AY265" s="247" t="s">
        <v>127</v>
      </c>
    </row>
    <row r="266" s="13" customFormat="1">
      <c r="A266" s="13"/>
      <c r="B266" s="237"/>
      <c r="C266" s="238"/>
      <c r="D266" s="232" t="s">
        <v>138</v>
      </c>
      <c r="E266" s="239" t="s">
        <v>1</v>
      </c>
      <c r="F266" s="240" t="s">
        <v>389</v>
      </c>
      <c r="G266" s="238"/>
      <c r="H266" s="241">
        <v>-35.917999999999999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138</v>
      </c>
      <c r="AU266" s="247" t="s">
        <v>89</v>
      </c>
      <c r="AV266" s="13" t="s">
        <v>89</v>
      </c>
      <c r="AW266" s="13" t="s">
        <v>34</v>
      </c>
      <c r="AX266" s="13" t="s">
        <v>79</v>
      </c>
      <c r="AY266" s="247" t="s">
        <v>127</v>
      </c>
    </row>
    <row r="267" s="13" customFormat="1">
      <c r="A267" s="13"/>
      <c r="B267" s="237"/>
      <c r="C267" s="238"/>
      <c r="D267" s="232" t="s">
        <v>138</v>
      </c>
      <c r="E267" s="239" t="s">
        <v>1</v>
      </c>
      <c r="F267" s="240" t="s">
        <v>390</v>
      </c>
      <c r="G267" s="238"/>
      <c r="H267" s="241">
        <v>-16.625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138</v>
      </c>
      <c r="AU267" s="247" t="s">
        <v>89</v>
      </c>
      <c r="AV267" s="13" t="s">
        <v>89</v>
      </c>
      <c r="AW267" s="13" t="s">
        <v>34</v>
      </c>
      <c r="AX267" s="13" t="s">
        <v>79</v>
      </c>
      <c r="AY267" s="247" t="s">
        <v>127</v>
      </c>
    </row>
    <row r="268" s="14" customFormat="1">
      <c r="A268" s="14"/>
      <c r="B268" s="248"/>
      <c r="C268" s="249"/>
      <c r="D268" s="232" t="s">
        <v>138</v>
      </c>
      <c r="E268" s="250" t="s">
        <v>1</v>
      </c>
      <c r="F268" s="251" t="s">
        <v>176</v>
      </c>
      <c r="G268" s="249"/>
      <c r="H268" s="252">
        <v>537.72900000000004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138</v>
      </c>
      <c r="AU268" s="258" t="s">
        <v>89</v>
      </c>
      <c r="AV268" s="14" t="s">
        <v>134</v>
      </c>
      <c r="AW268" s="14" t="s">
        <v>34</v>
      </c>
      <c r="AX268" s="14" t="s">
        <v>87</v>
      </c>
      <c r="AY268" s="258" t="s">
        <v>127</v>
      </c>
    </row>
    <row r="269" s="2" customFormat="1" ht="21.75" customHeight="1">
      <c r="A269" s="39"/>
      <c r="B269" s="40"/>
      <c r="C269" s="219" t="s">
        <v>7</v>
      </c>
      <c r="D269" s="219" t="s">
        <v>130</v>
      </c>
      <c r="E269" s="220" t="s">
        <v>391</v>
      </c>
      <c r="F269" s="221" t="s">
        <v>392</v>
      </c>
      <c r="G269" s="222" t="s">
        <v>393</v>
      </c>
      <c r="H269" s="223">
        <v>8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44</v>
      </c>
      <c r="O269" s="92"/>
      <c r="P269" s="228">
        <f>O269*H269</f>
        <v>0</v>
      </c>
      <c r="Q269" s="228">
        <v>0.026929999999999999</v>
      </c>
      <c r="R269" s="228">
        <f>Q269*H269</f>
        <v>0.21543999999999999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134</v>
      </c>
      <c r="AT269" s="230" t="s">
        <v>130</v>
      </c>
      <c r="AU269" s="230" t="s">
        <v>89</v>
      </c>
      <c r="AY269" s="18" t="s">
        <v>127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87</v>
      </c>
      <c r="BK269" s="231">
        <f>ROUND(I269*H269,2)</f>
        <v>0</v>
      </c>
      <c r="BL269" s="18" t="s">
        <v>134</v>
      </c>
      <c r="BM269" s="230" t="s">
        <v>394</v>
      </c>
    </row>
    <row r="270" s="2" customFormat="1">
      <c r="A270" s="39"/>
      <c r="B270" s="40"/>
      <c r="C270" s="41"/>
      <c r="D270" s="232" t="s">
        <v>136</v>
      </c>
      <c r="E270" s="41"/>
      <c r="F270" s="233" t="s">
        <v>395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89</v>
      </c>
    </row>
    <row r="271" s="2" customFormat="1" ht="21.75" customHeight="1">
      <c r="A271" s="39"/>
      <c r="B271" s="40"/>
      <c r="C271" s="219" t="s">
        <v>396</v>
      </c>
      <c r="D271" s="219" t="s">
        <v>130</v>
      </c>
      <c r="E271" s="220" t="s">
        <v>397</v>
      </c>
      <c r="F271" s="221" t="s">
        <v>398</v>
      </c>
      <c r="G271" s="222" t="s">
        <v>393</v>
      </c>
      <c r="H271" s="223">
        <v>5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44</v>
      </c>
      <c r="O271" s="92"/>
      <c r="P271" s="228">
        <f>O271*H271</f>
        <v>0</v>
      </c>
      <c r="Q271" s="228">
        <v>0.042000000000000003</v>
      </c>
      <c r="R271" s="228">
        <f>Q271*H271</f>
        <v>0.21000000000000002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134</v>
      </c>
      <c r="AT271" s="230" t="s">
        <v>130</v>
      </c>
      <c r="AU271" s="230" t="s">
        <v>89</v>
      </c>
      <c r="AY271" s="18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87</v>
      </c>
      <c r="BK271" s="231">
        <f>ROUND(I271*H271,2)</f>
        <v>0</v>
      </c>
      <c r="BL271" s="18" t="s">
        <v>134</v>
      </c>
      <c r="BM271" s="230" t="s">
        <v>399</v>
      </c>
    </row>
    <row r="272" s="2" customFormat="1">
      <c r="A272" s="39"/>
      <c r="B272" s="40"/>
      <c r="C272" s="41"/>
      <c r="D272" s="232" t="s">
        <v>136</v>
      </c>
      <c r="E272" s="41"/>
      <c r="F272" s="233" t="s">
        <v>400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89</v>
      </c>
    </row>
    <row r="273" s="2" customFormat="1" ht="21.75" customHeight="1">
      <c r="A273" s="39"/>
      <c r="B273" s="40"/>
      <c r="C273" s="219" t="s">
        <v>401</v>
      </c>
      <c r="D273" s="219" t="s">
        <v>130</v>
      </c>
      <c r="E273" s="220" t="s">
        <v>402</v>
      </c>
      <c r="F273" s="221" t="s">
        <v>403</v>
      </c>
      <c r="G273" s="222" t="s">
        <v>393</v>
      </c>
      <c r="H273" s="223">
        <v>5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44</v>
      </c>
      <c r="O273" s="92"/>
      <c r="P273" s="228">
        <f>O273*H273</f>
        <v>0</v>
      </c>
      <c r="Q273" s="228">
        <v>0.036549999999999999</v>
      </c>
      <c r="R273" s="228">
        <f>Q273*H273</f>
        <v>0.18275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134</v>
      </c>
      <c r="AT273" s="230" t="s">
        <v>130</v>
      </c>
      <c r="AU273" s="230" t="s">
        <v>89</v>
      </c>
      <c r="AY273" s="18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87</v>
      </c>
      <c r="BK273" s="231">
        <f>ROUND(I273*H273,2)</f>
        <v>0</v>
      </c>
      <c r="BL273" s="18" t="s">
        <v>134</v>
      </c>
      <c r="BM273" s="230" t="s">
        <v>404</v>
      </c>
    </row>
    <row r="274" s="2" customFormat="1">
      <c r="A274" s="39"/>
      <c r="B274" s="40"/>
      <c r="C274" s="41"/>
      <c r="D274" s="232" t="s">
        <v>136</v>
      </c>
      <c r="E274" s="41"/>
      <c r="F274" s="233" t="s">
        <v>405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136</v>
      </c>
      <c r="AU274" s="18" t="s">
        <v>89</v>
      </c>
    </row>
    <row r="275" s="2" customFormat="1" ht="21.75" customHeight="1">
      <c r="A275" s="39"/>
      <c r="B275" s="40"/>
      <c r="C275" s="219" t="s">
        <v>406</v>
      </c>
      <c r="D275" s="219" t="s">
        <v>130</v>
      </c>
      <c r="E275" s="220" t="s">
        <v>407</v>
      </c>
      <c r="F275" s="221" t="s">
        <v>408</v>
      </c>
      <c r="G275" s="222" t="s">
        <v>393</v>
      </c>
      <c r="H275" s="223">
        <v>63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0.04555</v>
      </c>
      <c r="R275" s="228">
        <f>Q275*H275</f>
        <v>2.86965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134</v>
      </c>
      <c r="AT275" s="230" t="s">
        <v>130</v>
      </c>
      <c r="AU275" s="230" t="s">
        <v>89</v>
      </c>
      <c r="AY275" s="18" t="s">
        <v>127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134</v>
      </c>
      <c r="BM275" s="230" t="s">
        <v>409</v>
      </c>
    </row>
    <row r="276" s="2" customFormat="1">
      <c r="A276" s="39"/>
      <c r="B276" s="40"/>
      <c r="C276" s="41"/>
      <c r="D276" s="232" t="s">
        <v>136</v>
      </c>
      <c r="E276" s="41"/>
      <c r="F276" s="233" t="s">
        <v>410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89</v>
      </c>
    </row>
    <row r="277" s="2" customFormat="1" ht="21.75" customHeight="1">
      <c r="A277" s="39"/>
      <c r="B277" s="40"/>
      <c r="C277" s="219" t="s">
        <v>411</v>
      </c>
      <c r="D277" s="219" t="s">
        <v>130</v>
      </c>
      <c r="E277" s="220" t="s">
        <v>412</v>
      </c>
      <c r="F277" s="221" t="s">
        <v>413</v>
      </c>
      <c r="G277" s="222" t="s">
        <v>393</v>
      </c>
      <c r="H277" s="223">
        <v>5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44</v>
      </c>
      <c r="O277" s="92"/>
      <c r="P277" s="228">
        <f>O277*H277</f>
        <v>0</v>
      </c>
      <c r="Q277" s="228">
        <v>0.054550000000000001</v>
      </c>
      <c r="R277" s="228">
        <f>Q277*H277</f>
        <v>0.27274999999999999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134</v>
      </c>
      <c r="AT277" s="230" t="s">
        <v>130</v>
      </c>
      <c r="AU277" s="230" t="s">
        <v>89</v>
      </c>
      <c r="AY277" s="18" t="s">
        <v>127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87</v>
      </c>
      <c r="BK277" s="231">
        <f>ROUND(I277*H277,2)</f>
        <v>0</v>
      </c>
      <c r="BL277" s="18" t="s">
        <v>134</v>
      </c>
      <c r="BM277" s="230" t="s">
        <v>414</v>
      </c>
    </row>
    <row r="278" s="2" customFormat="1">
      <c r="A278" s="39"/>
      <c r="B278" s="40"/>
      <c r="C278" s="41"/>
      <c r="D278" s="232" t="s">
        <v>136</v>
      </c>
      <c r="E278" s="41"/>
      <c r="F278" s="233" t="s">
        <v>415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136</v>
      </c>
      <c r="AU278" s="18" t="s">
        <v>89</v>
      </c>
    </row>
    <row r="279" s="2" customFormat="1" ht="21.75" customHeight="1">
      <c r="A279" s="39"/>
      <c r="B279" s="40"/>
      <c r="C279" s="219" t="s">
        <v>416</v>
      </c>
      <c r="D279" s="219" t="s">
        <v>130</v>
      </c>
      <c r="E279" s="220" t="s">
        <v>417</v>
      </c>
      <c r="F279" s="221" t="s">
        <v>418</v>
      </c>
      <c r="G279" s="222" t="s">
        <v>393</v>
      </c>
      <c r="H279" s="223">
        <v>41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44</v>
      </c>
      <c r="O279" s="92"/>
      <c r="P279" s="228">
        <f>O279*H279</f>
        <v>0</v>
      </c>
      <c r="Q279" s="228">
        <v>0.063549999999999995</v>
      </c>
      <c r="R279" s="228">
        <f>Q279*H279</f>
        <v>2.60555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134</v>
      </c>
      <c r="AT279" s="230" t="s">
        <v>130</v>
      </c>
      <c r="AU279" s="230" t="s">
        <v>89</v>
      </c>
      <c r="AY279" s="18" t="s">
        <v>127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87</v>
      </c>
      <c r="BK279" s="231">
        <f>ROUND(I279*H279,2)</f>
        <v>0</v>
      </c>
      <c r="BL279" s="18" t="s">
        <v>134</v>
      </c>
      <c r="BM279" s="230" t="s">
        <v>419</v>
      </c>
    </row>
    <row r="280" s="2" customFormat="1">
      <c r="A280" s="39"/>
      <c r="B280" s="40"/>
      <c r="C280" s="41"/>
      <c r="D280" s="232" t="s">
        <v>136</v>
      </c>
      <c r="E280" s="41"/>
      <c r="F280" s="233" t="s">
        <v>420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136</v>
      </c>
      <c r="AU280" s="18" t="s">
        <v>89</v>
      </c>
    </row>
    <row r="281" s="2" customFormat="1" ht="21.75" customHeight="1">
      <c r="A281" s="39"/>
      <c r="B281" s="40"/>
      <c r="C281" s="219" t="s">
        <v>421</v>
      </c>
      <c r="D281" s="219" t="s">
        <v>130</v>
      </c>
      <c r="E281" s="220" t="s">
        <v>422</v>
      </c>
      <c r="F281" s="221" t="s">
        <v>423</v>
      </c>
      <c r="G281" s="222" t="s">
        <v>393</v>
      </c>
      <c r="H281" s="223">
        <v>4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44</v>
      </c>
      <c r="O281" s="92"/>
      <c r="P281" s="228">
        <f>O281*H281</f>
        <v>0</v>
      </c>
      <c r="Q281" s="228">
        <v>0.081850000000000006</v>
      </c>
      <c r="R281" s="228">
        <f>Q281*H281</f>
        <v>0.32740000000000002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134</v>
      </c>
      <c r="AT281" s="230" t="s">
        <v>130</v>
      </c>
      <c r="AU281" s="230" t="s">
        <v>89</v>
      </c>
      <c r="AY281" s="18" t="s">
        <v>127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87</v>
      </c>
      <c r="BK281" s="231">
        <f>ROUND(I281*H281,2)</f>
        <v>0</v>
      </c>
      <c r="BL281" s="18" t="s">
        <v>134</v>
      </c>
      <c r="BM281" s="230" t="s">
        <v>424</v>
      </c>
    </row>
    <row r="282" s="2" customFormat="1">
      <c r="A282" s="39"/>
      <c r="B282" s="40"/>
      <c r="C282" s="41"/>
      <c r="D282" s="232" t="s">
        <v>136</v>
      </c>
      <c r="E282" s="41"/>
      <c r="F282" s="233" t="s">
        <v>425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89</v>
      </c>
    </row>
    <row r="283" s="2" customFormat="1" ht="21.75" customHeight="1">
      <c r="A283" s="39"/>
      <c r="B283" s="40"/>
      <c r="C283" s="219" t="s">
        <v>426</v>
      </c>
      <c r="D283" s="219" t="s">
        <v>130</v>
      </c>
      <c r="E283" s="220" t="s">
        <v>427</v>
      </c>
      <c r="F283" s="221" t="s">
        <v>428</v>
      </c>
      <c r="G283" s="222" t="s">
        <v>393</v>
      </c>
      <c r="H283" s="223">
        <v>15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44</v>
      </c>
      <c r="O283" s="92"/>
      <c r="P283" s="228">
        <f>O283*H283</f>
        <v>0</v>
      </c>
      <c r="Q283" s="228">
        <v>0.091050000000000006</v>
      </c>
      <c r="R283" s="228">
        <f>Q283*H283</f>
        <v>1.36575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134</v>
      </c>
      <c r="AT283" s="230" t="s">
        <v>130</v>
      </c>
      <c r="AU283" s="230" t="s">
        <v>89</v>
      </c>
      <c r="AY283" s="18" t="s">
        <v>127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87</v>
      </c>
      <c r="BK283" s="231">
        <f>ROUND(I283*H283,2)</f>
        <v>0</v>
      </c>
      <c r="BL283" s="18" t="s">
        <v>134</v>
      </c>
      <c r="BM283" s="230" t="s">
        <v>429</v>
      </c>
    </row>
    <row r="284" s="2" customFormat="1">
      <c r="A284" s="39"/>
      <c r="B284" s="40"/>
      <c r="C284" s="41"/>
      <c r="D284" s="232" t="s">
        <v>136</v>
      </c>
      <c r="E284" s="41"/>
      <c r="F284" s="233" t="s">
        <v>430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136</v>
      </c>
      <c r="AU284" s="18" t="s">
        <v>89</v>
      </c>
    </row>
    <row r="285" s="2" customFormat="1">
      <c r="A285" s="39"/>
      <c r="B285" s="40"/>
      <c r="C285" s="219" t="s">
        <v>431</v>
      </c>
      <c r="D285" s="219" t="s">
        <v>130</v>
      </c>
      <c r="E285" s="220" t="s">
        <v>432</v>
      </c>
      <c r="F285" s="221" t="s">
        <v>433</v>
      </c>
      <c r="G285" s="222" t="s">
        <v>205</v>
      </c>
      <c r="H285" s="223">
        <v>50.168999999999997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0.068430000000000005</v>
      </c>
      <c r="R285" s="228">
        <f>Q285*H285</f>
        <v>3.4330646699999998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134</v>
      </c>
      <c r="AT285" s="230" t="s">
        <v>130</v>
      </c>
      <c r="AU285" s="230" t="s">
        <v>89</v>
      </c>
      <c r="AY285" s="18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87</v>
      </c>
      <c r="BK285" s="231">
        <f>ROUND(I285*H285,2)</f>
        <v>0</v>
      </c>
      <c r="BL285" s="18" t="s">
        <v>134</v>
      </c>
      <c r="BM285" s="230" t="s">
        <v>434</v>
      </c>
    </row>
    <row r="286" s="2" customFormat="1">
      <c r="A286" s="39"/>
      <c r="B286" s="40"/>
      <c r="C286" s="41"/>
      <c r="D286" s="232" t="s">
        <v>136</v>
      </c>
      <c r="E286" s="41"/>
      <c r="F286" s="233" t="s">
        <v>435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89</v>
      </c>
    </row>
    <row r="287" s="13" customFormat="1">
      <c r="A287" s="13"/>
      <c r="B287" s="237"/>
      <c r="C287" s="238"/>
      <c r="D287" s="232" t="s">
        <v>138</v>
      </c>
      <c r="E287" s="239" t="s">
        <v>1</v>
      </c>
      <c r="F287" s="240" t="s">
        <v>436</v>
      </c>
      <c r="G287" s="238"/>
      <c r="H287" s="241">
        <v>41.206000000000003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138</v>
      </c>
      <c r="AU287" s="247" t="s">
        <v>89</v>
      </c>
      <c r="AV287" s="13" t="s">
        <v>89</v>
      </c>
      <c r="AW287" s="13" t="s">
        <v>34</v>
      </c>
      <c r="AX287" s="13" t="s">
        <v>79</v>
      </c>
      <c r="AY287" s="247" t="s">
        <v>127</v>
      </c>
    </row>
    <row r="288" s="13" customFormat="1">
      <c r="A288" s="13"/>
      <c r="B288" s="237"/>
      <c r="C288" s="238"/>
      <c r="D288" s="232" t="s">
        <v>138</v>
      </c>
      <c r="E288" s="239" t="s">
        <v>1</v>
      </c>
      <c r="F288" s="240" t="s">
        <v>437</v>
      </c>
      <c r="G288" s="238"/>
      <c r="H288" s="241">
        <v>10.380000000000001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138</v>
      </c>
      <c r="AU288" s="247" t="s">
        <v>89</v>
      </c>
      <c r="AV288" s="13" t="s">
        <v>89</v>
      </c>
      <c r="AW288" s="13" t="s">
        <v>34</v>
      </c>
      <c r="AX288" s="13" t="s">
        <v>79</v>
      </c>
      <c r="AY288" s="247" t="s">
        <v>127</v>
      </c>
    </row>
    <row r="289" s="13" customFormat="1">
      <c r="A289" s="13"/>
      <c r="B289" s="237"/>
      <c r="C289" s="238"/>
      <c r="D289" s="232" t="s">
        <v>138</v>
      </c>
      <c r="E289" s="239" t="s">
        <v>1</v>
      </c>
      <c r="F289" s="240" t="s">
        <v>438</v>
      </c>
      <c r="G289" s="238"/>
      <c r="H289" s="241">
        <v>12.319000000000001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138</v>
      </c>
      <c r="AU289" s="247" t="s">
        <v>89</v>
      </c>
      <c r="AV289" s="13" t="s">
        <v>89</v>
      </c>
      <c r="AW289" s="13" t="s">
        <v>34</v>
      </c>
      <c r="AX289" s="13" t="s">
        <v>79</v>
      </c>
      <c r="AY289" s="247" t="s">
        <v>127</v>
      </c>
    </row>
    <row r="290" s="13" customFormat="1">
      <c r="A290" s="13"/>
      <c r="B290" s="237"/>
      <c r="C290" s="238"/>
      <c r="D290" s="232" t="s">
        <v>138</v>
      </c>
      <c r="E290" s="239" t="s">
        <v>1</v>
      </c>
      <c r="F290" s="240" t="s">
        <v>439</v>
      </c>
      <c r="G290" s="238"/>
      <c r="H290" s="241">
        <v>-8.6859999999999999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138</v>
      </c>
      <c r="AU290" s="247" t="s">
        <v>89</v>
      </c>
      <c r="AV290" s="13" t="s">
        <v>89</v>
      </c>
      <c r="AW290" s="13" t="s">
        <v>34</v>
      </c>
      <c r="AX290" s="13" t="s">
        <v>79</v>
      </c>
      <c r="AY290" s="247" t="s">
        <v>127</v>
      </c>
    </row>
    <row r="291" s="13" customFormat="1">
      <c r="A291" s="13"/>
      <c r="B291" s="237"/>
      <c r="C291" s="238"/>
      <c r="D291" s="232" t="s">
        <v>138</v>
      </c>
      <c r="E291" s="239" t="s">
        <v>1</v>
      </c>
      <c r="F291" s="240" t="s">
        <v>440</v>
      </c>
      <c r="G291" s="238"/>
      <c r="H291" s="241">
        <v>-3.4340000000000002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138</v>
      </c>
      <c r="AU291" s="247" t="s">
        <v>89</v>
      </c>
      <c r="AV291" s="13" t="s">
        <v>89</v>
      </c>
      <c r="AW291" s="13" t="s">
        <v>34</v>
      </c>
      <c r="AX291" s="13" t="s">
        <v>79</v>
      </c>
      <c r="AY291" s="247" t="s">
        <v>127</v>
      </c>
    </row>
    <row r="292" s="13" customFormat="1">
      <c r="A292" s="13"/>
      <c r="B292" s="237"/>
      <c r="C292" s="238"/>
      <c r="D292" s="232" t="s">
        <v>138</v>
      </c>
      <c r="E292" s="239" t="s">
        <v>1</v>
      </c>
      <c r="F292" s="240" t="s">
        <v>441</v>
      </c>
      <c r="G292" s="238"/>
      <c r="H292" s="241">
        <v>-1.6160000000000001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138</v>
      </c>
      <c r="AU292" s="247" t="s">
        <v>89</v>
      </c>
      <c r="AV292" s="13" t="s">
        <v>89</v>
      </c>
      <c r="AW292" s="13" t="s">
        <v>34</v>
      </c>
      <c r="AX292" s="13" t="s">
        <v>79</v>
      </c>
      <c r="AY292" s="247" t="s">
        <v>127</v>
      </c>
    </row>
    <row r="293" s="14" customFormat="1">
      <c r="A293" s="14"/>
      <c r="B293" s="248"/>
      <c r="C293" s="249"/>
      <c r="D293" s="232" t="s">
        <v>138</v>
      </c>
      <c r="E293" s="250" t="s">
        <v>1</v>
      </c>
      <c r="F293" s="251" t="s">
        <v>176</v>
      </c>
      <c r="G293" s="249"/>
      <c r="H293" s="252">
        <v>50.169000000000011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138</v>
      </c>
      <c r="AU293" s="258" t="s">
        <v>89</v>
      </c>
      <c r="AV293" s="14" t="s">
        <v>134</v>
      </c>
      <c r="AW293" s="14" t="s">
        <v>34</v>
      </c>
      <c r="AX293" s="14" t="s">
        <v>87</v>
      </c>
      <c r="AY293" s="258" t="s">
        <v>127</v>
      </c>
    </row>
    <row r="294" s="2" customFormat="1">
      <c r="A294" s="39"/>
      <c r="B294" s="40"/>
      <c r="C294" s="219" t="s">
        <v>442</v>
      </c>
      <c r="D294" s="219" t="s">
        <v>130</v>
      </c>
      <c r="E294" s="220" t="s">
        <v>443</v>
      </c>
      <c r="F294" s="221" t="s">
        <v>444</v>
      </c>
      <c r="G294" s="222" t="s">
        <v>205</v>
      </c>
      <c r="H294" s="223">
        <v>138.624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44</v>
      </c>
      <c r="O294" s="92"/>
      <c r="P294" s="228">
        <f>O294*H294</f>
        <v>0</v>
      </c>
      <c r="Q294" s="228">
        <v>0.10445</v>
      </c>
      <c r="R294" s="228">
        <f>Q294*H294</f>
        <v>14.479276799999999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134</v>
      </c>
      <c r="AT294" s="230" t="s">
        <v>130</v>
      </c>
      <c r="AU294" s="230" t="s">
        <v>89</v>
      </c>
      <c r="AY294" s="18" t="s">
        <v>127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87</v>
      </c>
      <c r="BK294" s="231">
        <f>ROUND(I294*H294,2)</f>
        <v>0</v>
      </c>
      <c r="BL294" s="18" t="s">
        <v>134</v>
      </c>
      <c r="BM294" s="230" t="s">
        <v>445</v>
      </c>
    </row>
    <row r="295" s="2" customFormat="1">
      <c r="A295" s="39"/>
      <c r="B295" s="40"/>
      <c r="C295" s="41"/>
      <c r="D295" s="232" t="s">
        <v>136</v>
      </c>
      <c r="E295" s="41"/>
      <c r="F295" s="233" t="s">
        <v>446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136</v>
      </c>
      <c r="AU295" s="18" t="s">
        <v>89</v>
      </c>
    </row>
    <row r="296" s="13" customFormat="1">
      <c r="A296" s="13"/>
      <c r="B296" s="237"/>
      <c r="C296" s="238"/>
      <c r="D296" s="232" t="s">
        <v>138</v>
      </c>
      <c r="E296" s="239" t="s">
        <v>1</v>
      </c>
      <c r="F296" s="240" t="s">
        <v>447</v>
      </c>
      <c r="G296" s="238"/>
      <c r="H296" s="241">
        <v>69.200000000000003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138</v>
      </c>
      <c r="AU296" s="247" t="s">
        <v>89</v>
      </c>
      <c r="AV296" s="13" t="s">
        <v>89</v>
      </c>
      <c r="AW296" s="13" t="s">
        <v>34</v>
      </c>
      <c r="AX296" s="13" t="s">
        <v>79</v>
      </c>
      <c r="AY296" s="247" t="s">
        <v>127</v>
      </c>
    </row>
    <row r="297" s="13" customFormat="1">
      <c r="A297" s="13"/>
      <c r="B297" s="237"/>
      <c r="C297" s="238"/>
      <c r="D297" s="232" t="s">
        <v>138</v>
      </c>
      <c r="E297" s="239" t="s">
        <v>1</v>
      </c>
      <c r="F297" s="240" t="s">
        <v>448</v>
      </c>
      <c r="G297" s="238"/>
      <c r="H297" s="241">
        <v>82.878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138</v>
      </c>
      <c r="AU297" s="247" t="s">
        <v>89</v>
      </c>
      <c r="AV297" s="13" t="s">
        <v>89</v>
      </c>
      <c r="AW297" s="13" t="s">
        <v>34</v>
      </c>
      <c r="AX297" s="13" t="s">
        <v>79</v>
      </c>
      <c r="AY297" s="247" t="s">
        <v>127</v>
      </c>
    </row>
    <row r="298" s="13" customFormat="1">
      <c r="A298" s="13"/>
      <c r="B298" s="237"/>
      <c r="C298" s="238"/>
      <c r="D298" s="232" t="s">
        <v>138</v>
      </c>
      <c r="E298" s="239" t="s">
        <v>1</v>
      </c>
      <c r="F298" s="240" t="s">
        <v>449</v>
      </c>
      <c r="G298" s="238"/>
      <c r="H298" s="241">
        <v>-6.4640000000000004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138</v>
      </c>
      <c r="AU298" s="247" t="s">
        <v>89</v>
      </c>
      <c r="AV298" s="13" t="s">
        <v>89</v>
      </c>
      <c r="AW298" s="13" t="s">
        <v>34</v>
      </c>
      <c r="AX298" s="13" t="s">
        <v>79</v>
      </c>
      <c r="AY298" s="247" t="s">
        <v>127</v>
      </c>
    </row>
    <row r="299" s="13" customFormat="1">
      <c r="A299" s="13"/>
      <c r="B299" s="237"/>
      <c r="C299" s="238"/>
      <c r="D299" s="232" t="s">
        <v>138</v>
      </c>
      <c r="E299" s="239" t="s">
        <v>1</v>
      </c>
      <c r="F299" s="240" t="s">
        <v>450</v>
      </c>
      <c r="G299" s="238"/>
      <c r="H299" s="241">
        <v>-6.9900000000000002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138</v>
      </c>
      <c r="AU299" s="247" t="s">
        <v>89</v>
      </c>
      <c r="AV299" s="13" t="s">
        <v>89</v>
      </c>
      <c r="AW299" s="13" t="s">
        <v>34</v>
      </c>
      <c r="AX299" s="13" t="s">
        <v>79</v>
      </c>
      <c r="AY299" s="247" t="s">
        <v>127</v>
      </c>
    </row>
    <row r="300" s="14" customFormat="1">
      <c r="A300" s="14"/>
      <c r="B300" s="248"/>
      <c r="C300" s="249"/>
      <c r="D300" s="232" t="s">
        <v>138</v>
      </c>
      <c r="E300" s="250" t="s">
        <v>1</v>
      </c>
      <c r="F300" s="251" t="s">
        <v>176</v>
      </c>
      <c r="G300" s="249"/>
      <c r="H300" s="252">
        <v>138.624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138</v>
      </c>
      <c r="AU300" s="258" t="s">
        <v>89</v>
      </c>
      <c r="AV300" s="14" t="s">
        <v>134</v>
      </c>
      <c r="AW300" s="14" t="s">
        <v>34</v>
      </c>
      <c r="AX300" s="14" t="s">
        <v>87</v>
      </c>
      <c r="AY300" s="258" t="s">
        <v>127</v>
      </c>
    </row>
    <row r="301" s="12" customFormat="1" ht="22.8" customHeight="1">
      <c r="A301" s="12"/>
      <c r="B301" s="203"/>
      <c r="C301" s="204"/>
      <c r="D301" s="205" t="s">
        <v>78</v>
      </c>
      <c r="E301" s="217" t="s">
        <v>134</v>
      </c>
      <c r="F301" s="217" t="s">
        <v>451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SUM(P302:P489)</f>
        <v>0</v>
      </c>
      <c r="Q301" s="211"/>
      <c r="R301" s="212">
        <f>SUM(R302:R489)</f>
        <v>89.057886709999991</v>
      </c>
      <c r="S301" s="211"/>
      <c r="T301" s="213">
        <f>SUM(T302:T489)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87</v>
      </c>
      <c r="AT301" s="215" t="s">
        <v>78</v>
      </c>
      <c r="AU301" s="215" t="s">
        <v>87</v>
      </c>
      <c r="AY301" s="214" t="s">
        <v>127</v>
      </c>
      <c r="BK301" s="216">
        <f>SUM(BK302:BK489)</f>
        <v>0</v>
      </c>
    </row>
    <row r="302" s="2" customFormat="1">
      <c r="A302" s="39"/>
      <c r="B302" s="40"/>
      <c r="C302" s="219" t="s">
        <v>452</v>
      </c>
      <c r="D302" s="219" t="s">
        <v>130</v>
      </c>
      <c r="E302" s="220" t="s">
        <v>453</v>
      </c>
      <c r="F302" s="221" t="s">
        <v>454</v>
      </c>
      <c r="G302" s="222" t="s">
        <v>393</v>
      </c>
      <c r="H302" s="223">
        <v>15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44</v>
      </c>
      <c r="O302" s="92"/>
      <c r="P302" s="228">
        <f>O302*H302</f>
        <v>0</v>
      </c>
      <c r="Q302" s="228">
        <v>0.086419999999999997</v>
      </c>
      <c r="R302" s="228">
        <f>Q302*H302</f>
        <v>1.2963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134</v>
      </c>
      <c r="AT302" s="230" t="s">
        <v>130</v>
      </c>
      <c r="AU302" s="230" t="s">
        <v>89</v>
      </c>
      <c r="AY302" s="18" t="s">
        <v>127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87</v>
      </c>
      <c r="BK302" s="231">
        <f>ROUND(I302*H302,2)</f>
        <v>0</v>
      </c>
      <c r="BL302" s="18" t="s">
        <v>134</v>
      </c>
      <c r="BM302" s="230" t="s">
        <v>455</v>
      </c>
    </row>
    <row r="303" s="2" customFormat="1">
      <c r="A303" s="39"/>
      <c r="B303" s="40"/>
      <c r="C303" s="41"/>
      <c r="D303" s="232" t="s">
        <v>136</v>
      </c>
      <c r="E303" s="41"/>
      <c r="F303" s="233" t="s">
        <v>456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89</v>
      </c>
    </row>
    <row r="304" s="13" customFormat="1">
      <c r="A304" s="13"/>
      <c r="B304" s="237"/>
      <c r="C304" s="238"/>
      <c r="D304" s="232" t="s">
        <v>138</v>
      </c>
      <c r="E304" s="239" t="s">
        <v>1</v>
      </c>
      <c r="F304" s="240" t="s">
        <v>457</v>
      </c>
      <c r="G304" s="238"/>
      <c r="H304" s="241">
        <v>4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138</v>
      </c>
      <c r="AU304" s="247" t="s">
        <v>89</v>
      </c>
      <c r="AV304" s="13" t="s">
        <v>89</v>
      </c>
      <c r="AW304" s="13" t="s">
        <v>34</v>
      </c>
      <c r="AX304" s="13" t="s">
        <v>79</v>
      </c>
      <c r="AY304" s="247" t="s">
        <v>127</v>
      </c>
    </row>
    <row r="305" s="13" customFormat="1">
      <c r="A305" s="13"/>
      <c r="B305" s="237"/>
      <c r="C305" s="238"/>
      <c r="D305" s="232" t="s">
        <v>138</v>
      </c>
      <c r="E305" s="239" t="s">
        <v>1</v>
      </c>
      <c r="F305" s="240" t="s">
        <v>458</v>
      </c>
      <c r="G305" s="238"/>
      <c r="H305" s="241">
        <v>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138</v>
      </c>
      <c r="AU305" s="247" t="s">
        <v>89</v>
      </c>
      <c r="AV305" s="13" t="s">
        <v>89</v>
      </c>
      <c r="AW305" s="13" t="s">
        <v>34</v>
      </c>
      <c r="AX305" s="13" t="s">
        <v>79</v>
      </c>
      <c r="AY305" s="247" t="s">
        <v>127</v>
      </c>
    </row>
    <row r="306" s="13" customFormat="1">
      <c r="A306" s="13"/>
      <c r="B306" s="237"/>
      <c r="C306" s="238"/>
      <c r="D306" s="232" t="s">
        <v>138</v>
      </c>
      <c r="E306" s="239" t="s">
        <v>1</v>
      </c>
      <c r="F306" s="240" t="s">
        <v>459</v>
      </c>
      <c r="G306" s="238"/>
      <c r="H306" s="241">
        <v>3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138</v>
      </c>
      <c r="AU306" s="247" t="s">
        <v>89</v>
      </c>
      <c r="AV306" s="13" t="s">
        <v>89</v>
      </c>
      <c r="AW306" s="13" t="s">
        <v>34</v>
      </c>
      <c r="AX306" s="13" t="s">
        <v>79</v>
      </c>
      <c r="AY306" s="247" t="s">
        <v>127</v>
      </c>
    </row>
    <row r="307" s="14" customFormat="1">
      <c r="A307" s="14"/>
      <c r="B307" s="248"/>
      <c r="C307" s="249"/>
      <c r="D307" s="232" t="s">
        <v>138</v>
      </c>
      <c r="E307" s="250" t="s">
        <v>1</v>
      </c>
      <c r="F307" s="251" t="s">
        <v>176</v>
      </c>
      <c r="G307" s="249"/>
      <c r="H307" s="252">
        <v>15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138</v>
      </c>
      <c r="AU307" s="258" t="s">
        <v>89</v>
      </c>
      <c r="AV307" s="14" t="s">
        <v>134</v>
      </c>
      <c r="AW307" s="14" t="s">
        <v>34</v>
      </c>
      <c r="AX307" s="14" t="s">
        <v>87</v>
      </c>
      <c r="AY307" s="258" t="s">
        <v>127</v>
      </c>
    </row>
    <row r="308" s="2" customFormat="1">
      <c r="A308" s="39"/>
      <c r="B308" s="40"/>
      <c r="C308" s="219" t="s">
        <v>460</v>
      </c>
      <c r="D308" s="219" t="s">
        <v>130</v>
      </c>
      <c r="E308" s="220" t="s">
        <v>461</v>
      </c>
      <c r="F308" s="221" t="s">
        <v>462</v>
      </c>
      <c r="G308" s="222" t="s">
        <v>393</v>
      </c>
      <c r="H308" s="223">
        <v>22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44</v>
      </c>
      <c r="O308" s="92"/>
      <c r="P308" s="228">
        <f>O308*H308</f>
        <v>0</v>
      </c>
      <c r="Q308" s="228">
        <v>0.14954000000000001</v>
      </c>
      <c r="R308" s="228">
        <f>Q308*H308</f>
        <v>3.2898800000000001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134</v>
      </c>
      <c r="AT308" s="230" t="s">
        <v>130</v>
      </c>
      <c r="AU308" s="230" t="s">
        <v>89</v>
      </c>
      <c r="AY308" s="18" t="s">
        <v>127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87</v>
      </c>
      <c r="BK308" s="231">
        <f>ROUND(I308*H308,2)</f>
        <v>0</v>
      </c>
      <c r="BL308" s="18" t="s">
        <v>134</v>
      </c>
      <c r="BM308" s="230" t="s">
        <v>463</v>
      </c>
    </row>
    <row r="309" s="2" customFormat="1">
      <c r="A309" s="39"/>
      <c r="B309" s="40"/>
      <c r="C309" s="41"/>
      <c r="D309" s="232" t="s">
        <v>136</v>
      </c>
      <c r="E309" s="41"/>
      <c r="F309" s="233" t="s">
        <v>464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136</v>
      </c>
      <c r="AU309" s="18" t="s">
        <v>89</v>
      </c>
    </row>
    <row r="310" s="13" customFormat="1">
      <c r="A310" s="13"/>
      <c r="B310" s="237"/>
      <c r="C310" s="238"/>
      <c r="D310" s="232" t="s">
        <v>138</v>
      </c>
      <c r="E310" s="239" t="s">
        <v>1</v>
      </c>
      <c r="F310" s="240" t="s">
        <v>465</v>
      </c>
      <c r="G310" s="238"/>
      <c r="H310" s="241">
        <v>6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138</v>
      </c>
      <c r="AU310" s="247" t="s">
        <v>89</v>
      </c>
      <c r="AV310" s="13" t="s">
        <v>89</v>
      </c>
      <c r="AW310" s="13" t="s">
        <v>34</v>
      </c>
      <c r="AX310" s="13" t="s">
        <v>79</v>
      </c>
      <c r="AY310" s="247" t="s">
        <v>127</v>
      </c>
    </row>
    <row r="311" s="13" customFormat="1">
      <c r="A311" s="13"/>
      <c r="B311" s="237"/>
      <c r="C311" s="238"/>
      <c r="D311" s="232" t="s">
        <v>138</v>
      </c>
      <c r="E311" s="239" t="s">
        <v>1</v>
      </c>
      <c r="F311" s="240" t="s">
        <v>466</v>
      </c>
      <c r="G311" s="238"/>
      <c r="H311" s="241">
        <v>6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138</v>
      </c>
      <c r="AU311" s="247" t="s">
        <v>89</v>
      </c>
      <c r="AV311" s="13" t="s">
        <v>89</v>
      </c>
      <c r="AW311" s="13" t="s">
        <v>34</v>
      </c>
      <c r="AX311" s="13" t="s">
        <v>79</v>
      </c>
      <c r="AY311" s="247" t="s">
        <v>127</v>
      </c>
    </row>
    <row r="312" s="13" customFormat="1">
      <c r="A312" s="13"/>
      <c r="B312" s="237"/>
      <c r="C312" s="238"/>
      <c r="D312" s="232" t="s">
        <v>138</v>
      </c>
      <c r="E312" s="239" t="s">
        <v>1</v>
      </c>
      <c r="F312" s="240" t="s">
        <v>467</v>
      </c>
      <c r="G312" s="238"/>
      <c r="H312" s="241">
        <v>10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138</v>
      </c>
      <c r="AU312" s="247" t="s">
        <v>89</v>
      </c>
      <c r="AV312" s="13" t="s">
        <v>89</v>
      </c>
      <c r="AW312" s="13" t="s">
        <v>34</v>
      </c>
      <c r="AX312" s="13" t="s">
        <v>79</v>
      </c>
      <c r="AY312" s="247" t="s">
        <v>127</v>
      </c>
    </row>
    <row r="313" s="14" customFormat="1">
      <c r="A313" s="14"/>
      <c r="B313" s="248"/>
      <c r="C313" s="249"/>
      <c r="D313" s="232" t="s">
        <v>138</v>
      </c>
      <c r="E313" s="250" t="s">
        <v>1</v>
      </c>
      <c r="F313" s="251" t="s">
        <v>176</v>
      </c>
      <c r="G313" s="249"/>
      <c r="H313" s="252">
        <v>22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138</v>
      </c>
      <c r="AU313" s="258" t="s">
        <v>89</v>
      </c>
      <c r="AV313" s="14" t="s">
        <v>134</v>
      </c>
      <c r="AW313" s="14" t="s">
        <v>34</v>
      </c>
      <c r="AX313" s="14" t="s">
        <v>87</v>
      </c>
      <c r="AY313" s="258" t="s">
        <v>127</v>
      </c>
    </row>
    <row r="314" s="2" customFormat="1">
      <c r="A314" s="39"/>
      <c r="B314" s="40"/>
      <c r="C314" s="273" t="s">
        <v>468</v>
      </c>
      <c r="D314" s="273" t="s">
        <v>295</v>
      </c>
      <c r="E314" s="274" t="s">
        <v>469</v>
      </c>
      <c r="F314" s="275" t="s">
        <v>470</v>
      </c>
      <c r="G314" s="276" t="s">
        <v>393</v>
      </c>
      <c r="H314" s="277">
        <v>4</v>
      </c>
      <c r="I314" s="278"/>
      <c r="J314" s="279">
        <f>ROUND(I314*H314,2)</f>
        <v>0</v>
      </c>
      <c r="K314" s="275" t="s">
        <v>1</v>
      </c>
      <c r="L314" s="280"/>
      <c r="M314" s="281" t="s">
        <v>1</v>
      </c>
      <c r="N314" s="282" t="s">
        <v>44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178</v>
      </c>
      <c r="AT314" s="230" t="s">
        <v>295</v>
      </c>
      <c r="AU314" s="230" t="s">
        <v>89</v>
      </c>
      <c r="AY314" s="18" t="s">
        <v>127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87</v>
      </c>
      <c r="BK314" s="231">
        <f>ROUND(I314*H314,2)</f>
        <v>0</v>
      </c>
      <c r="BL314" s="18" t="s">
        <v>134</v>
      </c>
      <c r="BM314" s="230" t="s">
        <v>471</v>
      </c>
    </row>
    <row r="315" s="2" customFormat="1">
      <c r="A315" s="39"/>
      <c r="B315" s="40"/>
      <c r="C315" s="41"/>
      <c r="D315" s="232" t="s">
        <v>136</v>
      </c>
      <c r="E315" s="41"/>
      <c r="F315" s="233" t="s">
        <v>470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136</v>
      </c>
      <c r="AU315" s="18" t="s">
        <v>89</v>
      </c>
    </row>
    <row r="316" s="13" customFormat="1">
      <c r="A316" s="13"/>
      <c r="B316" s="237"/>
      <c r="C316" s="238"/>
      <c r="D316" s="232" t="s">
        <v>138</v>
      </c>
      <c r="E316" s="239" t="s">
        <v>1</v>
      </c>
      <c r="F316" s="240" t="s">
        <v>472</v>
      </c>
      <c r="G316" s="238"/>
      <c r="H316" s="241">
        <v>2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138</v>
      </c>
      <c r="AU316" s="247" t="s">
        <v>89</v>
      </c>
      <c r="AV316" s="13" t="s">
        <v>89</v>
      </c>
      <c r="AW316" s="13" t="s">
        <v>34</v>
      </c>
      <c r="AX316" s="13" t="s">
        <v>79</v>
      </c>
      <c r="AY316" s="247" t="s">
        <v>127</v>
      </c>
    </row>
    <row r="317" s="13" customFormat="1">
      <c r="A317" s="13"/>
      <c r="B317" s="237"/>
      <c r="C317" s="238"/>
      <c r="D317" s="232" t="s">
        <v>138</v>
      </c>
      <c r="E317" s="239" t="s">
        <v>1</v>
      </c>
      <c r="F317" s="240" t="s">
        <v>473</v>
      </c>
      <c r="G317" s="238"/>
      <c r="H317" s="241">
        <v>2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138</v>
      </c>
      <c r="AU317" s="247" t="s">
        <v>89</v>
      </c>
      <c r="AV317" s="13" t="s">
        <v>89</v>
      </c>
      <c r="AW317" s="13" t="s">
        <v>34</v>
      </c>
      <c r="AX317" s="13" t="s">
        <v>79</v>
      </c>
      <c r="AY317" s="247" t="s">
        <v>127</v>
      </c>
    </row>
    <row r="318" s="14" customFormat="1">
      <c r="A318" s="14"/>
      <c r="B318" s="248"/>
      <c r="C318" s="249"/>
      <c r="D318" s="232" t="s">
        <v>138</v>
      </c>
      <c r="E318" s="250" t="s">
        <v>1</v>
      </c>
      <c r="F318" s="251" t="s">
        <v>176</v>
      </c>
      <c r="G318" s="249"/>
      <c r="H318" s="252">
        <v>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138</v>
      </c>
      <c r="AU318" s="258" t="s">
        <v>89</v>
      </c>
      <c r="AV318" s="14" t="s">
        <v>134</v>
      </c>
      <c r="AW318" s="14" t="s">
        <v>34</v>
      </c>
      <c r="AX318" s="14" t="s">
        <v>87</v>
      </c>
      <c r="AY318" s="258" t="s">
        <v>127</v>
      </c>
    </row>
    <row r="319" s="2" customFormat="1">
      <c r="A319" s="39"/>
      <c r="B319" s="40"/>
      <c r="C319" s="273" t="s">
        <v>474</v>
      </c>
      <c r="D319" s="273" t="s">
        <v>295</v>
      </c>
      <c r="E319" s="274" t="s">
        <v>475</v>
      </c>
      <c r="F319" s="275" t="s">
        <v>476</v>
      </c>
      <c r="G319" s="276" t="s">
        <v>393</v>
      </c>
      <c r="H319" s="277">
        <v>6</v>
      </c>
      <c r="I319" s="278"/>
      <c r="J319" s="279">
        <f>ROUND(I319*H319,2)</f>
        <v>0</v>
      </c>
      <c r="K319" s="275" t="s">
        <v>1</v>
      </c>
      <c r="L319" s="280"/>
      <c r="M319" s="281" t="s">
        <v>1</v>
      </c>
      <c r="N319" s="282" t="s">
        <v>44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178</v>
      </c>
      <c r="AT319" s="230" t="s">
        <v>295</v>
      </c>
      <c r="AU319" s="230" t="s">
        <v>89</v>
      </c>
      <c r="AY319" s="18" t="s">
        <v>127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87</v>
      </c>
      <c r="BK319" s="231">
        <f>ROUND(I319*H319,2)</f>
        <v>0</v>
      </c>
      <c r="BL319" s="18" t="s">
        <v>134</v>
      </c>
      <c r="BM319" s="230" t="s">
        <v>477</v>
      </c>
    </row>
    <row r="320" s="2" customFormat="1">
      <c r="A320" s="39"/>
      <c r="B320" s="40"/>
      <c r="C320" s="41"/>
      <c r="D320" s="232" t="s">
        <v>136</v>
      </c>
      <c r="E320" s="41"/>
      <c r="F320" s="233" t="s">
        <v>476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89</v>
      </c>
    </row>
    <row r="321" s="13" customFormat="1">
      <c r="A321" s="13"/>
      <c r="B321" s="237"/>
      <c r="C321" s="238"/>
      <c r="D321" s="232" t="s">
        <v>138</v>
      </c>
      <c r="E321" s="239" t="s">
        <v>1</v>
      </c>
      <c r="F321" s="240" t="s">
        <v>478</v>
      </c>
      <c r="G321" s="238"/>
      <c r="H321" s="241">
        <v>6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138</v>
      </c>
      <c r="AU321" s="247" t="s">
        <v>89</v>
      </c>
      <c r="AV321" s="13" t="s">
        <v>89</v>
      </c>
      <c r="AW321" s="13" t="s">
        <v>34</v>
      </c>
      <c r="AX321" s="13" t="s">
        <v>87</v>
      </c>
      <c r="AY321" s="247" t="s">
        <v>127</v>
      </c>
    </row>
    <row r="322" s="2" customFormat="1">
      <c r="A322" s="39"/>
      <c r="B322" s="40"/>
      <c r="C322" s="273" t="s">
        <v>479</v>
      </c>
      <c r="D322" s="273" t="s">
        <v>295</v>
      </c>
      <c r="E322" s="274" t="s">
        <v>480</v>
      </c>
      <c r="F322" s="275" t="s">
        <v>481</v>
      </c>
      <c r="G322" s="276" t="s">
        <v>393</v>
      </c>
      <c r="H322" s="277">
        <v>6</v>
      </c>
      <c r="I322" s="278"/>
      <c r="J322" s="279">
        <f>ROUND(I322*H322,2)</f>
        <v>0</v>
      </c>
      <c r="K322" s="275" t="s">
        <v>1</v>
      </c>
      <c r="L322" s="280"/>
      <c r="M322" s="281" t="s">
        <v>1</v>
      </c>
      <c r="N322" s="282" t="s">
        <v>44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178</v>
      </c>
      <c r="AT322" s="230" t="s">
        <v>295</v>
      </c>
      <c r="AU322" s="230" t="s">
        <v>89</v>
      </c>
      <c r="AY322" s="18" t="s">
        <v>127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87</v>
      </c>
      <c r="BK322" s="231">
        <f>ROUND(I322*H322,2)</f>
        <v>0</v>
      </c>
      <c r="BL322" s="18" t="s">
        <v>134</v>
      </c>
      <c r="BM322" s="230" t="s">
        <v>482</v>
      </c>
    </row>
    <row r="323" s="2" customFormat="1">
      <c r="A323" s="39"/>
      <c r="B323" s="40"/>
      <c r="C323" s="41"/>
      <c r="D323" s="232" t="s">
        <v>136</v>
      </c>
      <c r="E323" s="41"/>
      <c r="F323" s="233" t="s">
        <v>481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136</v>
      </c>
      <c r="AU323" s="18" t="s">
        <v>89</v>
      </c>
    </row>
    <row r="324" s="13" customFormat="1">
      <c r="A324" s="13"/>
      <c r="B324" s="237"/>
      <c r="C324" s="238"/>
      <c r="D324" s="232" t="s">
        <v>138</v>
      </c>
      <c r="E324" s="239" t="s">
        <v>1</v>
      </c>
      <c r="F324" s="240" t="s">
        <v>483</v>
      </c>
      <c r="G324" s="238"/>
      <c r="H324" s="241">
        <v>6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138</v>
      </c>
      <c r="AU324" s="247" t="s">
        <v>89</v>
      </c>
      <c r="AV324" s="13" t="s">
        <v>89</v>
      </c>
      <c r="AW324" s="13" t="s">
        <v>34</v>
      </c>
      <c r="AX324" s="13" t="s">
        <v>87</v>
      </c>
      <c r="AY324" s="247" t="s">
        <v>127</v>
      </c>
    </row>
    <row r="325" s="2" customFormat="1">
      <c r="A325" s="39"/>
      <c r="B325" s="40"/>
      <c r="C325" s="273" t="s">
        <v>484</v>
      </c>
      <c r="D325" s="273" t="s">
        <v>295</v>
      </c>
      <c r="E325" s="274" t="s">
        <v>485</v>
      </c>
      <c r="F325" s="275" t="s">
        <v>486</v>
      </c>
      <c r="G325" s="276" t="s">
        <v>393</v>
      </c>
      <c r="H325" s="277">
        <v>8</v>
      </c>
      <c r="I325" s="278"/>
      <c r="J325" s="279">
        <f>ROUND(I325*H325,2)</f>
        <v>0</v>
      </c>
      <c r="K325" s="275" t="s">
        <v>1</v>
      </c>
      <c r="L325" s="280"/>
      <c r="M325" s="281" t="s">
        <v>1</v>
      </c>
      <c r="N325" s="282" t="s">
        <v>44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178</v>
      </c>
      <c r="AT325" s="230" t="s">
        <v>295</v>
      </c>
      <c r="AU325" s="230" t="s">
        <v>89</v>
      </c>
      <c r="AY325" s="18" t="s">
        <v>127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87</v>
      </c>
      <c r="BK325" s="231">
        <f>ROUND(I325*H325,2)</f>
        <v>0</v>
      </c>
      <c r="BL325" s="18" t="s">
        <v>134</v>
      </c>
      <c r="BM325" s="230" t="s">
        <v>487</v>
      </c>
    </row>
    <row r="326" s="2" customFormat="1">
      <c r="A326" s="39"/>
      <c r="B326" s="40"/>
      <c r="C326" s="41"/>
      <c r="D326" s="232" t="s">
        <v>136</v>
      </c>
      <c r="E326" s="41"/>
      <c r="F326" s="233" t="s">
        <v>486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89</v>
      </c>
    </row>
    <row r="327" s="13" customFormat="1">
      <c r="A327" s="13"/>
      <c r="B327" s="237"/>
      <c r="C327" s="238"/>
      <c r="D327" s="232" t="s">
        <v>138</v>
      </c>
      <c r="E327" s="239" t="s">
        <v>1</v>
      </c>
      <c r="F327" s="240" t="s">
        <v>488</v>
      </c>
      <c r="G327" s="238"/>
      <c r="H327" s="241">
        <v>8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138</v>
      </c>
      <c r="AU327" s="247" t="s">
        <v>89</v>
      </c>
      <c r="AV327" s="13" t="s">
        <v>89</v>
      </c>
      <c r="AW327" s="13" t="s">
        <v>34</v>
      </c>
      <c r="AX327" s="13" t="s">
        <v>87</v>
      </c>
      <c r="AY327" s="247" t="s">
        <v>127</v>
      </c>
    </row>
    <row r="328" s="2" customFormat="1">
      <c r="A328" s="39"/>
      <c r="B328" s="40"/>
      <c r="C328" s="273" t="s">
        <v>489</v>
      </c>
      <c r="D328" s="273" t="s">
        <v>295</v>
      </c>
      <c r="E328" s="274" t="s">
        <v>490</v>
      </c>
      <c r="F328" s="275" t="s">
        <v>491</v>
      </c>
      <c r="G328" s="276" t="s">
        <v>393</v>
      </c>
      <c r="H328" s="277">
        <v>9</v>
      </c>
      <c r="I328" s="278"/>
      <c r="J328" s="279">
        <f>ROUND(I328*H328,2)</f>
        <v>0</v>
      </c>
      <c r="K328" s="275" t="s">
        <v>1</v>
      </c>
      <c r="L328" s="280"/>
      <c r="M328" s="281" t="s">
        <v>1</v>
      </c>
      <c r="N328" s="282" t="s">
        <v>44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178</v>
      </c>
      <c r="AT328" s="230" t="s">
        <v>295</v>
      </c>
      <c r="AU328" s="230" t="s">
        <v>89</v>
      </c>
      <c r="AY328" s="18" t="s">
        <v>127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87</v>
      </c>
      <c r="BK328" s="231">
        <f>ROUND(I328*H328,2)</f>
        <v>0</v>
      </c>
      <c r="BL328" s="18" t="s">
        <v>134</v>
      </c>
      <c r="BM328" s="230" t="s">
        <v>492</v>
      </c>
    </row>
    <row r="329" s="2" customFormat="1">
      <c r="A329" s="39"/>
      <c r="B329" s="40"/>
      <c r="C329" s="41"/>
      <c r="D329" s="232" t="s">
        <v>136</v>
      </c>
      <c r="E329" s="41"/>
      <c r="F329" s="233" t="s">
        <v>491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89</v>
      </c>
    </row>
    <row r="330" s="13" customFormat="1">
      <c r="A330" s="13"/>
      <c r="B330" s="237"/>
      <c r="C330" s="238"/>
      <c r="D330" s="232" t="s">
        <v>138</v>
      </c>
      <c r="E330" s="239" t="s">
        <v>1</v>
      </c>
      <c r="F330" s="240" t="s">
        <v>493</v>
      </c>
      <c r="G330" s="238"/>
      <c r="H330" s="241">
        <v>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138</v>
      </c>
      <c r="AU330" s="247" t="s">
        <v>89</v>
      </c>
      <c r="AV330" s="13" t="s">
        <v>89</v>
      </c>
      <c r="AW330" s="13" t="s">
        <v>34</v>
      </c>
      <c r="AX330" s="13" t="s">
        <v>87</v>
      </c>
      <c r="AY330" s="247" t="s">
        <v>127</v>
      </c>
    </row>
    <row r="331" s="2" customFormat="1">
      <c r="A331" s="39"/>
      <c r="B331" s="40"/>
      <c r="C331" s="273" t="s">
        <v>494</v>
      </c>
      <c r="D331" s="273" t="s">
        <v>295</v>
      </c>
      <c r="E331" s="274" t="s">
        <v>495</v>
      </c>
      <c r="F331" s="275" t="s">
        <v>496</v>
      </c>
      <c r="G331" s="276" t="s">
        <v>393</v>
      </c>
      <c r="H331" s="277">
        <v>1</v>
      </c>
      <c r="I331" s="278"/>
      <c r="J331" s="279">
        <f>ROUND(I331*H331,2)</f>
        <v>0</v>
      </c>
      <c r="K331" s="275" t="s">
        <v>1</v>
      </c>
      <c r="L331" s="280"/>
      <c r="M331" s="281" t="s">
        <v>1</v>
      </c>
      <c r="N331" s="282" t="s">
        <v>44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178</v>
      </c>
      <c r="AT331" s="230" t="s">
        <v>295</v>
      </c>
      <c r="AU331" s="230" t="s">
        <v>89</v>
      </c>
      <c r="AY331" s="18" t="s">
        <v>127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87</v>
      </c>
      <c r="BK331" s="231">
        <f>ROUND(I331*H331,2)</f>
        <v>0</v>
      </c>
      <c r="BL331" s="18" t="s">
        <v>134</v>
      </c>
      <c r="BM331" s="230" t="s">
        <v>497</v>
      </c>
    </row>
    <row r="332" s="2" customFormat="1">
      <c r="A332" s="39"/>
      <c r="B332" s="40"/>
      <c r="C332" s="41"/>
      <c r="D332" s="232" t="s">
        <v>136</v>
      </c>
      <c r="E332" s="41"/>
      <c r="F332" s="233" t="s">
        <v>496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89</v>
      </c>
    </row>
    <row r="333" s="13" customFormat="1">
      <c r="A333" s="13"/>
      <c r="B333" s="237"/>
      <c r="C333" s="238"/>
      <c r="D333" s="232" t="s">
        <v>138</v>
      </c>
      <c r="E333" s="239" t="s">
        <v>1</v>
      </c>
      <c r="F333" s="240" t="s">
        <v>498</v>
      </c>
      <c r="G333" s="238"/>
      <c r="H333" s="241">
        <v>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138</v>
      </c>
      <c r="AU333" s="247" t="s">
        <v>89</v>
      </c>
      <c r="AV333" s="13" t="s">
        <v>89</v>
      </c>
      <c r="AW333" s="13" t="s">
        <v>34</v>
      </c>
      <c r="AX333" s="13" t="s">
        <v>87</v>
      </c>
      <c r="AY333" s="247" t="s">
        <v>127</v>
      </c>
    </row>
    <row r="334" s="2" customFormat="1">
      <c r="A334" s="39"/>
      <c r="B334" s="40"/>
      <c r="C334" s="273" t="s">
        <v>499</v>
      </c>
      <c r="D334" s="273" t="s">
        <v>295</v>
      </c>
      <c r="E334" s="274" t="s">
        <v>500</v>
      </c>
      <c r="F334" s="275" t="s">
        <v>501</v>
      </c>
      <c r="G334" s="276" t="s">
        <v>393</v>
      </c>
      <c r="H334" s="277">
        <v>2</v>
      </c>
      <c r="I334" s="278"/>
      <c r="J334" s="279">
        <f>ROUND(I334*H334,2)</f>
        <v>0</v>
      </c>
      <c r="K334" s="275" t="s">
        <v>1</v>
      </c>
      <c r="L334" s="280"/>
      <c r="M334" s="281" t="s">
        <v>1</v>
      </c>
      <c r="N334" s="282" t="s">
        <v>44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178</v>
      </c>
      <c r="AT334" s="230" t="s">
        <v>295</v>
      </c>
      <c r="AU334" s="230" t="s">
        <v>89</v>
      </c>
      <c r="AY334" s="18" t="s">
        <v>127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87</v>
      </c>
      <c r="BK334" s="231">
        <f>ROUND(I334*H334,2)</f>
        <v>0</v>
      </c>
      <c r="BL334" s="18" t="s">
        <v>134</v>
      </c>
      <c r="BM334" s="230" t="s">
        <v>502</v>
      </c>
    </row>
    <row r="335" s="2" customFormat="1">
      <c r="A335" s="39"/>
      <c r="B335" s="40"/>
      <c r="C335" s="41"/>
      <c r="D335" s="232" t="s">
        <v>136</v>
      </c>
      <c r="E335" s="41"/>
      <c r="F335" s="233" t="s">
        <v>501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136</v>
      </c>
      <c r="AU335" s="18" t="s">
        <v>89</v>
      </c>
    </row>
    <row r="336" s="13" customFormat="1">
      <c r="A336" s="13"/>
      <c r="B336" s="237"/>
      <c r="C336" s="238"/>
      <c r="D336" s="232" t="s">
        <v>138</v>
      </c>
      <c r="E336" s="239" t="s">
        <v>1</v>
      </c>
      <c r="F336" s="240" t="s">
        <v>473</v>
      </c>
      <c r="G336" s="238"/>
      <c r="H336" s="241">
        <v>2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138</v>
      </c>
      <c r="AU336" s="247" t="s">
        <v>89</v>
      </c>
      <c r="AV336" s="13" t="s">
        <v>89</v>
      </c>
      <c r="AW336" s="13" t="s">
        <v>34</v>
      </c>
      <c r="AX336" s="13" t="s">
        <v>87</v>
      </c>
      <c r="AY336" s="247" t="s">
        <v>127</v>
      </c>
    </row>
    <row r="337" s="2" customFormat="1">
      <c r="A337" s="39"/>
      <c r="B337" s="40"/>
      <c r="C337" s="273" t="s">
        <v>503</v>
      </c>
      <c r="D337" s="273" t="s">
        <v>295</v>
      </c>
      <c r="E337" s="274" t="s">
        <v>504</v>
      </c>
      <c r="F337" s="275" t="s">
        <v>505</v>
      </c>
      <c r="G337" s="276" t="s">
        <v>393</v>
      </c>
      <c r="H337" s="277">
        <v>1</v>
      </c>
      <c r="I337" s="278"/>
      <c r="J337" s="279">
        <f>ROUND(I337*H337,2)</f>
        <v>0</v>
      </c>
      <c r="K337" s="275" t="s">
        <v>1</v>
      </c>
      <c r="L337" s="280"/>
      <c r="M337" s="281" t="s">
        <v>1</v>
      </c>
      <c r="N337" s="282" t="s">
        <v>44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178</v>
      </c>
      <c r="AT337" s="230" t="s">
        <v>295</v>
      </c>
      <c r="AU337" s="230" t="s">
        <v>89</v>
      </c>
      <c r="AY337" s="18" t="s">
        <v>127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87</v>
      </c>
      <c r="BK337" s="231">
        <f>ROUND(I337*H337,2)</f>
        <v>0</v>
      </c>
      <c r="BL337" s="18" t="s">
        <v>134</v>
      </c>
      <c r="BM337" s="230" t="s">
        <v>506</v>
      </c>
    </row>
    <row r="338" s="2" customFormat="1">
      <c r="A338" s="39"/>
      <c r="B338" s="40"/>
      <c r="C338" s="41"/>
      <c r="D338" s="232" t="s">
        <v>136</v>
      </c>
      <c r="E338" s="41"/>
      <c r="F338" s="233" t="s">
        <v>505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89</v>
      </c>
    </row>
    <row r="339" s="13" customFormat="1">
      <c r="A339" s="13"/>
      <c r="B339" s="237"/>
      <c r="C339" s="238"/>
      <c r="D339" s="232" t="s">
        <v>138</v>
      </c>
      <c r="E339" s="239" t="s">
        <v>1</v>
      </c>
      <c r="F339" s="240" t="s">
        <v>498</v>
      </c>
      <c r="G339" s="238"/>
      <c r="H339" s="241">
        <v>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138</v>
      </c>
      <c r="AU339" s="247" t="s">
        <v>89</v>
      </c>
      <c r="AV339" s="13" t="s">
        <v>89</v>
      </c>
      <c r="AW339" s="13" t="s">
        <v>34</v>
      </c>
      <c r="AX339" s="13" t="s">
        <v>87</v>
      </c>
      <c r="AY339" s="247" t="s">
        <v>127</v>
      </c>
    </row>
    <row r="340" s="2" customFormat="1" ht="16.5" customHeight="1">
      <c r="A340" s="39"/>
      <c r="B340" s="40"/>
      <c r="C340" s="219" t="s">
        <v>507</v>
      </c>
      <c r="D340" s="219" t="s">
        <v>130</v>
      </c>
      <c r="E340" s="220" t="s">
        <v>508</v>
      </c>
      <c r="F340" s="221" t="s">
        <v>509</v>
      </c>
      <c r="G340" s="222" t="s">
        <v>133</v>
      </c>
      <c r="H340" s="223">
        <v>4.6079999999999997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44</v>
      </c>
      <c r="O340" s="92"/>
      <c r="P340" s="228">
        <f>O340*H340</f>
        <v>0</v>
      </c>
      <c r="Q340" s="228">
        <v>2.45336</v>
      </c>
      <c r="R340" s="228">
        <f>Q340*H340</f>
        <v>11.305082879999999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134</v>
      </c>
      <c r="AT340" s="230" t="s">
        <v>130</v>
      </c>
      <c r="AU340" s="230" t="s">
        <v>89</v>
      </c>
      <c r="AY340" s="18" t="s">
        <v>127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87</v>
      </c>
      <c r="BK340" s="231">
        <f>ROUND(I340*H340,2)</f>
        <v>0</v>
      </c>
      <c r="BL340" s="18" t="s">
        <v>134</v>
      </c>
      <c r="BM340" s="230" t="s">
        <v>510</v>
      </c>
    </row>
    <row r="341" s="2" customFormat="1">
      <c r="A341" s="39"/>
      <c r="B341" s="40"/>
      <c r="C341" s="41"/>
      <c r="D341" s="232" t="s">
        <v>136</v>
      </c>
      <c r="E341" s="41"/>
      <c r="F341" s="233" t="s">
        <v>511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89</v>
      </c>
    </row>
    <row r="342" s="13" customFormat="1">
      <c r="A342" s="13"/>
      <c r="B342" s="237"/>
      <c r="C342" s="238"/>
      <c r="D342" s="232" t="s">
        <v>138</v>
      </c>
      <c r="E342" s="239" t="s">
        <v>1</v>
      </c>
      <c r="F342" s="240" t="s">
        <v>512</v>
      </c>
      <c r="G342" s="238"/>
      <c r="H342" s="241">
        <v>0.23400000000000001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138</v>
      </c>
      <c r="AU342" s="247" t="s">
        <v>89</v>
      </c>
      <c r="AV342" s="13" t="s">
        <v>89</v>
      </c>
      <c r="AW342" s="13" t="s">
        <v>34</v>
      </c>
      <c r="AX342" s="13" t="s">
        <v>79</v>
      </c>
      <c r="AY342" s="247" t="s">
        <v>127</v>
      </c>
    </row>
    <row r="343" s="13" customFormat="1">
      <c r="A343" s="13"/>
      <c r="B343" s="237"/>
      <c r="C343" s="238"/>
      <c r="D343" s="232" t="s">
        <v>138</v>
      </c>
      <c r="E343" s="239" t="s">
        <v>1</v>
      </c>
      <c r="F343" s="240" t="s">
        <v>513</v>
      </c>
      <c r="G343" s="238"/>
      <c r="H343" s="241">
        <v>0.54700000000000004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138</v>
      </c>
      <c r="AU343" s="247" t="s">
        <v>89</v>
      </c>
      <c r="AV343" s="13" t="s">
        <v>89</v>
      </c>
      <c r="AW343" s="13" t="s">
        <v>34</v>
      </c>
      <c r="AX343" s="13" t="s">
        <v>79</v>
      </c>
      <c r="AY343" s="247" t="s">
        <v>127</v>
      </c>
    </row>
    <row r="344" s="13" customFormat="1">
      <c r="A344" s="13"/>
      <c r="B344" s="237"/>
      <c r="C344" s="238"/>
      <c r="D344" s="232" t="s">
        <v>138</v>
      </c>
      <c r="E344" s="239" t="s">
        <v>1</v>
      </c>
      <c r="F344" s="240" t="s">
        <v>514</v>
      </c>
      <c r="G344" s="238"/>
      <c r="H344" s="241">
        <v>0.22500000000000001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138</v>
      </c>
      <c r="AU344" s="247" t="s">
        <v>89</v>
      </c>
      <c r="AV344" s="13" t="s">
        <v>89</v>
      </c>
      <c r="AW344" s="13" t="s">
        <v>34</v>
      </c>
      <c r="AX344" s="13" t="s">
        <v>79</v>
      </c>
      <c r="AY344" s="247" t="s">
        <v>127</v>
      </c>
    </row>
    <row r="345" s="13" customFormat="1">
      <c r="A345" s="13"/>
      <c r="B345" s="237"/>
      <c r="C345" s="238"/>
      <c r="D345" s="232" t="s">
        <v>138</v>
      </c>
      <c r="E345" s="239" t="s">
        <v>1</v>
      </c>
      <c r="F345" s="240" t="s">
        <v>515</v>
      </c>
      <c r="G345" s="238"/>
      <c r="H345" s="241">
        <v>1.756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138</v>
      </c>
      <c r="AU345" s="247" t="s">
        <v>89</v>
      </c>
      <c r="AV345" s="13" t="s">
        <v>89</v>
      </c>
      <c r="AW345" s="13" t="s">
        <v>34</v>
      </c>
      <c r="AX345" s="13" t="s">
        <v>79</v>
      </c>
      <c r="AY345" s="247" t="s">
        <v>127</v>
      </c>
    </row>
    <row r="346" s="13" customFormat="1">
      <c r="A346" s="13"/>
      <c r="B346" s="237"/>
      <c r="C346" s="238"/>
      <c r="D346" s="232" t="s">
        <v>138</v>
      </c>
      <c r="E346" s="239" t="s">
        <v>1</v>
      </c>
      <c r="F346" s="240" t="s">
        <v>516</v>
      </c>
      <c r="G346" s="238"/>
      <c r="H346" s="241">
        <v>1.274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138</v>
      </c>
      <c r="AU346" s="247" t="s">
        <v>89</v>
      </c>
      <c r="AV346" s="13" t="s">
        <v>89</v>
      </c>
      <c r="AW346" s="13" t="s">
        <v>34</v>
      </c>
      <c r="AX346" s="13" t="s">
        <v>79</v>
      </c>
      <c r="AY346" s="247" t="s">
        <v>127</v>
      </c>
    </row>
    <row r="347" s="13" customFormat="1">
      <c r="A347" s="13"/>
      <c r="B347" s="237"/>
      <c r="C347" s="238"/>
      <c r="D347" s="232" t="s">
        <v>138</v>
      </c>
      <c r="E347" s="239" t="s">
        <v>1</v>
      </c>
      <c r="F347" s="240" t="s">
        <v>517</v>
      </c>
      <c r="G347" s="238"/>
      <c r="H347" s="241">
        <v>0.57199999999999995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138</v>
      </c>
      <c r="AU347" s="247" t="s">
        <v>89</v>
      </c>
      <c r="AV347" s="13" t="s">
        <v>89</v>
      </c>
      <c r="AW347" s="13" t="s">
        <v>34</v>
      </c>
      <c r="AX347" s="13" t="s">
        <v>79</v>
      </c>
      <c r="AY347" s="247" t="s">
        <v>127</v>
      </c>
    </row>
    <row r="348" s="14" customFormat="1">
      <c r="A348" s="14"/>
      <c r="B348" s="248"/>
      <c r="C348" s="249"/>
      <c r="D348" s="232" t="s">
        <v>138</v>
      </c>
      <c r="E348" s="250" t="s">
        <v>1</v>
      </c>
      <c r="F348" s="251" t="s">
        <v>176</v>
      </c>
      <c r="G348" s="249"/>
      <c r="H348" s="252">
        <v>4.6079999999999997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138</v>
      </c>
      <c r="AU348" s="258" t="s">
        <v>89</v>
      </c>
      <c r="AV348" s="14" t="s">
        <v>134</v>
      </c>
      <c r="AW348" s="14" t="s">
        <v>34</v>
      </c>
      <c r="AX348" s="14" t="s">
        <v>87</v>
      </c>
      <c r="AY348" s="258" t="s">
        <v>127</v>
      </c>
    </row>
    <row r="349" s="2" customFormat="1">
      <c r="A349" s="39"/>
      <c r="B349" s="40"/>
      <c r="C349" s="219" t="s">
        <v>518</v>
      </c>
      <c r="D349" s="219" t="s">
        <v>130</v>
      </c>
      <c r="E349" s="220" t="s">
        <v>519</v>
      </c>
      <c r="F349" s="221" t="s">
        <v>520</v>
      </c>
      <c r="G349" s="222" t="s">
        <v>205</v>
      </c>
      <c r="H349" s="223">
        <v>38.862000000000002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44</v>
      </c>
      <c r="O349" s="92"/>
      <c r="P349" s="228">
        <f>O349*H349</f>
        <v>0</v>
      </c>
      <c r="Q349" s="228">
        <v>0.0066299999999999996</v>
      </c>
      <c r="R349" s="228">
        <f>Q349*H349</f>
        <v>0.25765505999999999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134</v>
      </c>
      <c r="AT349" s="230" t="s">
        <v>130</v>
      </c>
      <c r="AU349" s="230" t="s">
        <v>89</v>
      </c>
      <c r="AY349" s="18" t="s">
        <v>127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87</v>
      </c>
      <c r="BK349" s="231">
        <f>ROUND(I349*H349,2)</f>
        <v>0</v>
      </c>
      <c r="BL349" s="18" t="s">
        <v>134</v>
      </c>
      <c r="BM349" s="230" t="s">
        <v>521</v>
      </c>
    </row>
    <row r="350" s="2" customFormat="1">
      <c r="A350" s="39"/>
      <c r="B350" s="40"/>
      <c r="C350" s="41"/>
      <c r="D350" s="232" t="s">
        <v>136</v>
      </c>
      <c r="E350" s="41"/>
      <c r="F350" s="233" t="s">
        <v>522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89</v>
      </c>
    </row>
    <row r="351" s="13" customFormat="1">
      <c r="A351" s="13"/>
      <c r="B351" s="237"/>
      <c r="C351" s="238"/>
      <c r="D351" s="232" t="s">
        <v>138</v>
      </c>
      <c r="E351" s="239" t="s">
        <v>1</v>
      </c>
      <c r="F351" s="240" t="s">
        <v>523</v>
      </c>
      <c r="G351" s="238"/>
      <c r="H351" s="241">
        <v>1.74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138</v>
      </c>
      <c r="AU351" s="247" t="s">
        <v>89</v>
      </c>
      <c r="AV351" s="13" t="s">
        <v>89</v>
      </c>
      <c r="AW351" s="13" t="s">
        <v>34</v>
      </c>
      <c r="AX351" s="13" t="s">
        <v>79</v>
      </c>
      <c r="AY351" s="247" t="s">
        <v>127</v>
      </c>
    </row>
    <row r="352" s="13" customFormat="1">
      <c r="A352" s="13"/>
      <c r="B352" s="237"/>
      <c r="C352" s="238"/>
      <c r="D352" s="232" t="s">
        <v>138</v>
      </c>
      <c r="E352" s="239" t="s">
        <v>1</v>
      </c>
      <c r="F352" s="240" t="s">
        <v>524</v>
      </c>
      <c r="G352" s="238"/>
      <c r="H352" s="241">
        <v>4.7779999999999996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138</v>
      </c>
      <c r="AU352" s="247" t="s">
        <v>89</v>
      </c>
      <c r="AV352" s="13" t="s">
        <v>89</v>
      </c>
      <c r="AW352" s="13" t="s">
        <v>34</v>
      </c>
      <c r="AX352" s="13" t="s">
        <v>79</v>
      </c>
      <c r="AY352" s="247" t="s">
        <v>127</v>
      </c>
    </row>
    <row r="353" s="13" customFormat="1">
      <c r="A353" s="13"/>
      <c r="B353" s="237"/>
      <c r="C353" s="238"/>
      <c r="D353" s="232" t="s">
        <v>138</v>
      </c>
      <c r="E353" s="239" t="s">
        <v>1</v>
      </c>
      <c r="F353" s="240" t="s">
        <v>525</v>
      </c>
      <c r="G353" s="238"/>
      <c r="H353" s="241">
        <v>2.3999999999999999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138</v>
      </c>
      <c r="AU353" s="247" t="s">
        <v>89</v>
      </c>
      <c r="AV353" s="13" t="s">
        <v>89</v>
      </c>
      <c r="AW353" s="13" t="s">
        <v>34</v>
      </c>
      <c r="AX353" s="13" t="s">
        <v>79</v>
      </c>
      <c r="AY353" s="247" t="s">
        <v>127</v>
      </c>
    </row>
    <row r="354" s="13" customFormat="1">
      <c r="A354" s="13"/>
      <c r="B354" s="237"/>
      <c r="C354" s="238"/>
      <c r="D354" s="232" t="s">
        <v>138</v>
      </c>
      <c r="E354" s="239" t="s">
        <v>1</v>
      </c>
      <c r="F354" s="240" t="s">
        <v>526</v>
      </c>
      <c r="G354" s="238"/>
      <c r="H354" s="241">
        <v>16.916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138</v>
      </c>
      <c r="AU354" s="247" t="s">
        <v>89</v>
      </c>
      <c r="AV354" s="13" t="s">
        <v>89</v>
      </c>
      <c r="AW354" s="13" t="s">
        <v>34</v>
      </c>
      <c r="AX354" s="13" t="s">
        <v>79</v>
      </c>
      <c r="AY354" s="247" t="s">
        <v>127</v>
      </c>
    </row>
    <row r="355" s="13" customFormat="1">
      <c r="A355" s="13"/>
      <c r="B355" s="237"/>
      <c r="C355" s="238"/>
      <c r="D355" s="232" t="s">
        <v>138</v>
      </c>
      <c r="E355" s="239" t="s">
        <v>1</v>
      </c>
      <c r="F355" s="240" t="s">
        <v>527</v>
      </c>
      <c r="G355" s="238"/>
      <c r="H355" s="241">
        <v>8.4290000000000003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138</v>
      </c>
      <c r="AU355" s="247" t="s">
        <v>89</v>
      </c>
      <c r="AV355" s="13" t="s">
        <v>89</v>
      </c>
      <c r="AW355" s="13" t="s">
        <v>34</v>
      </c>
      <c r="AX355" s="13" t="s">
        <v>79</v>
      </c>
      <c r="AY355" s="247" t="s">
        <v>127</v>
      </c>
    </row>
    <row r="356" s="13" customFormat="1">
      <c r="A356" s="13"/>
      <c r="B356" s="237"/>
      <c r="C356" s="238"/>
      <c r="D356" s="232" t="s">
        <v>138</v>
      </c>
      <c r="E356" s="239" t="s">
        <v>1</v>
      </c>
      <c r="F356" s="240" t="s">
        <v>528</v>
      </c>
      <c r="G356" s="238"/>
      <c r="H356" s="241">
        <v>4.5990000000000002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138</v>
      </c>
      <c r="AU356" s="247" t="s">
        <v>89</v>
      </c>
      <c r="AV356" s="13" t="s">
        <v>89</v>
      </c>
      <c r="AW356" s="13" t="s">
        <v>34</v>
      </c>
      <c r="AX356" s="13" t="s">
        <v>79</v>
      </c>
      <c r="AY356" s="247" t="s">
        <v>127</v>
      </c>
    </row>
    <row r="357" s="14" customFormat="1">
      <c r="A357" s="14"/>
      <c r="B357" s="248"/>
      <c r="C357" s="249"/>
      <c r="D357" s="232" t="s">
        <v>138</v>
      </c>
      <c r="E357" s="250" t="s">
        <v>1</v>
      </c>
      <c r="F357" s="251" t="s">
        <v>176</v>
      </c>
      <c r="G357" s="249"/>
      <c r="H357" s="252">
        <v>38.861999999999995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138</v>
      </c>
      <c r="AU357" s="258" t="s">
        <v>89</v>
      </c>
      <c r="AV357" s="14" t="s">
        <v>134</v>
      </c>
      <c r="AW357" s="14" t="s">
        <v>34</v>
      </c>
      <c r="AX357" s="14" t="s">
        <v>87</v>
      </c>
      <c r="AY357" s="258" t="s">
        <v>127</v>
      </c>
    </row>
    <row r="358" s="2" customFormat="1">
      <c r="A358" s="39"/>
      <c r="B358" s="40"/>
      <c r="C358" s="219" t="s">
        <v>529</v>
      </c>
      <c r="D358" s="219" t="s">
        <v>130</v>
      </c>
      <c r="E358" s="220" t="s">
        <v>530</v>
      </c>
      <c r="F358" s="221" t="s">
        <v>531</v>
      </c>
      <c r="G358" s="222" t="s">
        <v>205</v>
      </c>
      <c r="H358" s="223">
        <v>38.862000000000002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44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134</v>
      </c>
      <c r="AT358" s="230" t="s">
        <v>130</v>
      </c>
      <c r="AU358" s="230" t="s">
        <v>89</v>
      </c>
      <c r="AY358" s="18" t="s">
        <v>127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87</v>
      </c>
      <c r="BK358" s="231">
        <f>ROUND(I358*H358,2)</f>
        <v>0</v>
      </c>
      <c r="BL358" s="18" t="s">
        <v>134</v>
      </c>
      <c r="BM358" s="230" t="s">
        <v>532</v>
      </c>
    </row>
    <row r="359" s="2" customFormat="1">
      <c r="A359" s="39"/>
      <c r="B359" s="40"/>
      <c r="C359" s="41"/>
      <c r="D359" s="232" t="s">
        <v>136</v>
      </c>
      <c r="E359" s="41"/>
      <c r="F359" s="233" t="s">
        <v>533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136</v>
      </c>
      <c r="AU359" s="18" t="s">
        <v>89</v>
      </c>
    </row>
    <row r="360" s="13" customFormat="1">
      <c r="A360" s="13"/>
      <c r="B360" s="237"/>
      <c r="C360" s="238"/>
      <c r="D360" s="232" t="s">
        <v>138</v>
      </c>
      <c r="E360" s="239" t="s">
        <v>1</v>
      </c>
      <c r="F360" s="240" t="s">
        <v>523</v>
      </c>
      <c r="G360" s="238"/>
      <c r="H360" s="241">
        <v>1.74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138</v>
      </c>
      <c r="AU360" s="247" t="s">
        <v>89</v>
      </c>
      <c r="AV360" s="13" t="s">
        <v>89</v>
      </c>
      <c r="AW360" s="13" t="s">
        <v>34</v>
      </c>
      <c r="AX360" s="13" t="s">
        <v>79</v>
      </c>
      <c r="AY360" s="247" t="s">
        <v>127</v>
      </c>
    </row>
    <row r="361" s="13" customFormat="1">
      <c r="A361" s="13"/>
      <c r="B361" s="237"/>
      <c r="C361" s="238"/>
      <c r="D361" s="232" t="s">
        <v>138</v>
      </c>
      <c r="E361" s="239" t="s">
        <v>1</v>
      </c>
      <c r="F361" s="240" t="s">
        <v>524</v>
      </c>
      <c r="G361" s="238"/>
      <c r="H361" s="241">
        <v>4.7779999999999996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138</v>
      </c>
      <c r="AU361" s="247" t="s">
        <v>89</v>
      </c>
      <c r="AV361" s="13" t="s">
        <v>89</v>
      </c>
      <c r="AW361" s="13" t="s">
        <v>34</v>
      </c>
      <c r="AX361" s="13" t="s">
        <v>79</v>
      </c>
      <c r="AY361" s="247" t="s">
        <v>127</v>
      </c>
    </row>
    <row r="362" s="13" customFormat="1">
      <c r="A362" s="13"/>
      <c r="B362" s="237"/>
      <c r="C362" s="238"/>
      <c r="D362" s="232" t="s">
        <v>138</v>
      </c>
      <c r="E362" s="239" t="s">
        <v>1</v>
      </c>
      <c r="F362" s="240" t="s">
        <v>525</v>
      </c>
      <c r="G362" s="238"/>
      <c r="H362" s="241">
        <v>2.3999999999999999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138</v>
      </c>
      <c r="AU362" s="247" t="s">
        <v>89</v>
      </c>
      <c r="AV362" s="13" t="s">
        <v>89</v>
      </c>
      <c r="AW362" s="13" t="s">
        <v>34</v>
      </c>
      <c r="AX362" s="13" t="s">
        <v>79</v>
      </c>
      <c r="AY362" s="247" t="s">
        <v>127</v>
      </c>
    </row>
    <row r="363" s="13" customFormat="1">
      <c r="A363" s="13"/>
      <c r="B363" s="237"/>
      <c r="C363" s="238"/>
      <c r="D363" s="232" t="s">
        <v>138</v>
      </c>
      <c r="E363" s="239" t="s">
        <v>1</v>
      </c>
      <c r="F363" s="240" t="s">
        <v>526</v>
      </c>
      <c r="G363" s="238"/>
      <c r="H363" s="241">
        <v>16.916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138</v>
      </c>
      <c r="AU363" s="247" t="s">
        <v>89</v>
      </c>
      <c r="AV363" s="13" t="s">
        <v>89</v>
      </c>
      <c r="AW363" s="13" t="s">
        <v>34</v>
      </c>
      <c r="AX363" s="13" t="s">
        <v>79</v>
      </c>
      <c r="AY363" s="247" t="s">
        <v>127</v>
      </c>
    </row>
    <row r="364" s="13" customFormat="1">
      <c r="A364" s="13"/>
      <c r="B364" s="237"/>
      <c r="C364" s="238"/>
      <c r="D364" s="232" t="s">
        <v>138</v>
      </c>
      <c r="E364" s="239" t="s">
        <v>1</v>
      </c>
      <c r="F364" s="240" t="s">
        <v>527</v>
      </c>
      <c r="G364" s="238"/>
      <c r="H364" s="241">
        <v>8.4290000000000003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138</v>
      </c>
      <c r="AU364" s="247" t="s">
        <v>89</v>
      </c>
      <c r="AV364" s="13" t="s">
        <v>89</v>
      </c>
      <c r="AW364" s="13" t="s">
        <v>34</v>
      </c>
      <c r="AX364" s="13" t="s">
        <v>79</v>
      </c>
      <c r="AY364" s="247" t="s">
        <v>127</v>
      </c>
    </row>
    <row r="365" s="13" customFormat="1">
      <c r="A365" s="13"/>
      <c r="B365" s="237"/>
      <c r="C365" s="238"/>
      <c r="D365" s="232" t="s">
        <v>138</v>
      </c>
      <c r="E365" s="239" t="s">
        <v>1</v>
      </c>
      <c r="F365" s="240" t="s">
        <v>528</v>
      </c>
      <c r="G365" s="238"/>
      <c r="H365" s="241">
        <v>4.5990000000000002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138</v>
      </c>
      <c r="AU365" s="247" t="s">
        <v>89</v>
      </c>
      <c r="AV365" s="13" t="s">
        <v>89</v>
      </c>
      <c r="AW365" s="13" t="s">
        <v>34</v>
      </c>
      <c r="AX365" s="13" t="s">
        <v>79</v>
      </c>
      <c r="AY365" s="247" t="s">
        <v>127</v>
      </c>
    </row>
    <row r="366" s="14" customFormat="1">
      <c r="A366" s="14"/>
      <c r="B366" s="248"/>
      <c r="C366" s="249"/>
      <c r="D366" s="232" t="s">
        <v>138</v>
      </c>
      <c r="E366" s="250" t="s">
        <v>1</v>
      </c>
      <c r="F366" s="251" t="s">
        <v>176</v>
      </c>
      <c r="G366" s="249"/>
      <c r="H366" s="252">
        <v>38.861999999999995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138</v>
      </c>
      <c r="AU366" s="258" t="s">
        <v>89</v>
      </c>
      <c r="AV366" s="14" t="s">
        <v>134</v>
      </c>
      <c r="AW366" s="14" t="s">
        <v>34</v>
      </c>
      <c r="AX366" s="14" t="s">
        <v>87</v>
      </c>
      <c r="AY366" s="258" t="s">
        <v>127</v>
      </c>
    </row>
    <row r="367" s="2" customFormat="1" ht="33" customHeight="1">
      <c r="A367" s="39"/>
      <c r="B367" s="40"/>
      <c r="C367" s="219" t="s">
        <v>534</v>
      </c>
      <c r="D367" s="219" t="s">
        <v>130</v>
      </c>
      <c r="E367" s="220" t="s">
        <v>535</v>
      </c>
      <c r="F367" s="221" t="s">
        <v>536</v>
      </c>
      <c r="G367" s="222" t="s">
        <v>205</v>
      </c>
      <c r="H367" s="223">
        <v>10.901999999999999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44</v>
      </c>
      <c r="O367" s="92"/>
      <c r="P367" s="228">
        <f>O367*H367</f>
        <v>0</v>
      </c>
      <c r="Q367" s="228">
        <v>0.0013400000000000001</v>
      </c>
      <c r="R367" s="228">
        <f>Q367*H367</f>
        <v>0.014608679999999999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134</v>
      </c>
      <c r="AT367" s="230" t="s">
        <v>130</v>
      </c>
      <c r="AU367" s="230" t="s">
        <v>89</v>
      </c>
      <c r="AY367" s="18" t="s">
        <v>127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87</v>
      </c>
      <c r="BK367" s="231">
        <f>ROUND(I367*H367,2)</f>
        <v>0</v>
      </c>
      <c r="BL367" s="18" t="s">
        <v>134</v>
      </c>
      <c r="BM367" s="230" t="s">
        <v>537</v>
      </c>
    </row>
    <row r="368" s="2" customFormat="1">
      <c r="A368" s="39"/>
      <c r="B368" s="40"/>
      <c r="C368" s="41"/>
      <c r="D368" s="232" t="s">
        <v>136</v>
      </c>
      <c r="E368" s="41"/>
      <c r="F368" s="233" t="s">
        <v>538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136</v>
      </c>
      <c r="AU368" s="18" t="s">
        <v>89</v>
      </c>
    </row>
    <row r="369" s="13" customFormat="1">
      <c r="A369" s="13"/>
      <c r="B369" s="237"/>
      <c r="C369" s="238"/>
      <c r="D369" s="232" t="s">
        <v>138</v>
      </c>
      <c r="E369" s="239" t="s">
        <v>1</v>
      </c>
      <c r="F369" s="240" t="s">
        <v>539</v>
      </c>
      <c r="G369" s="238"/>
      <c r="H369" s="241">
        <v>1.8180000000000001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138</v>
      </c>
      <c r="AU369" s="247" t="s">
        <v>89</v>
      </c>
      <c r="AV369" s="13" t="s">
        <v>89</v>
      </c>
      <c r="AW369" s="13" t="s">
        <v>34</v>
      </c>
      <c r="AX369" s="13" t="s">
        <v>79</v>
      </c>
      <c r="AY369" s="247" t="s">
        <v>127</v>
      </c>
    </row>
    <row r="370" s="13" customFormat="1">
      <c r="A370" s="13"/>
      <c r="B370" s="237"/>
      <c r="C370" s="238"/>
      <c r="D370" s="232" t="s">
        <v>138</v>
      </c>
      <c r="E370" s="239" t="s">
        <v>1</v>
      </c>
      <c r="F370" s="240" t="s">
        <v>540</v>
      </c>
      <c r="G370" s="238"/>
      <c r="H370" s="241">
        <v>0.90000000000000002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138</v>
      </c>
      <c r="AU370" s="247" t="s">
        <v>89</v>
      </c>
      <c r="AV370" s="13" t="s">
        <v>89</v>
      </c>
      <c r="AW370" s="13" t="s">
        <v>34</v>
      </c>
      <c r="AX370" s="13" t="s">
        <v>79</v>
      </c>
      <c r="AY370" s="247" t="s">
        <v>127</v>
      </c>
    </row>
    <row r="371" s="13" customFormat="1">
      <c r="A371" s="13"/>
      <c r="B371" s="237"/>
      <c r="C371" s="238"/>
      <c r="D371" s="232" t="s">
        <v>138</v>
      </c>
      <c r="E371" s="239" t="s">
        <v>1</v>
      </c>
      <c r="F371" s="240" t="s">
        <v>541</v>
      </c>
      <c r="G371" s="238"/>
      <c r="H371" s="241">
        <v>5.016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138</v>
      </c>
      <c r="AU371" s="247" t="s">
        <v>89</v>
      </c>
      <c r="AV371" s="13" t="s">
        <v>89</v>
      </c>
      <c r="AW371" s="13" t="s">
        <v>34</v>
      </c>
      <c r="AX371" s="13" t="s">
        <v>79</v>
      </c>
      <c r="AY371" s="247" t="s">
        <v>127</v>
      </c>
    </row>
    <row r="372" s="13" customFormat="1">
      <c r="A372" s="13"/>
      <c r="B372" s="237"/>
      <c r="C372" s="238"/>
      <c r="D372" s="232" t="s">
        <v>138</v>
      </c>
      <c r="E372" s="239" t="s">
        <v>1</v>
      </c>
      <c r="F372" s="240" t="s">
        <v>542</v>
      </c>
      <c r="G372" s="238"/>
      <c r="H372" s="241">
        <v>1.8089999999999999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138</v>
      </c>
      <c r="AU372" s="247" t="s">
        <v>89</v>
      </c>
      <c r="AV372" s="13" t="s">
        <v>89</v>
      </c>
      <c r="AW372" s="13" t="s">
        <v>34</v>
      </c>
      <c r="AX372" s="13" t="s">
        <v>79</v>
      </c>
      <c r="AY372" s="247" t="s">
        <v>127</v>
      </c>
    </row>
    <row r="373" s="13" customFormat="1">
      <c r="A373" s="13"/>
      <c r="B373" s="237"/>
      <c r="C373" s="238"/>
      <c r="D373" s="232" t="s">
        <v>138</v>
      </c>
      <c r="E373" s="239" t="s">
        <v>1</v>
      </c>
      <c r="F373" s="240" t="s">
        <v>543</v>
      </c>
      <c r="G373" s="238"/>
      <c r="H373" s="241">
        <v>1.359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138</v>
      </c>
      <c r="AU373" s="247" t="s">
        <v>89</v>
      </c>
      <c r="AV373" s="13" t="s">
        <v>89</v>
      </c>
      <c r="AW373" s="13" t="s">
        <v>34</v>
      </c>
      <c r="AX373" s="13" t="s">
        <v>79</v>
      </c>
      <c r="AY373" s="247" t="s">
        <v>127</v>
      </c>
    </row>
    <row r="374" s="14" customFormat="1">
      <c r="A374" s="14"/>
      <c r="B374" s="248"/>
      <c r="C374" s="249"/>
      <c r="D374" s="232" t="s">
        <v>138</v>
      </c>
      <c r="E374" s="250" t="s">
        <v>1</v>
      </c>
      <c r="F374" s="251" t="s">
        <v>176</v>
      </c>
      <c r="G374" s="249"/>
      <c r="H374" s="252">
        <v>10.901999999999999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138</v>
      </c>
      <c r="AU374" s="258" t="s">
        <v>89</v>
      </c>
      <c r="AV374" s="14" t="s">
        <v>134</v>
      </c>
      <c r="AW374" s="14" t="s">
        <v>34</v>
      </c>
      <c r="AX374" s="14" t="s">
        <v>87</v>
      </c>
      <c r="AY374" s="258" t="s">
        <v>127</v>
      </c>
    </row>
    <row r="375" s="2" customFormat="1" ht="33" customHeight="1">
      <c r="A375" s="39"/>
      <c r="B375" s="40"/>
      <c r="C375" s="219" t="s">
        <v>544</v>
      </c>
      <c r="D375" s="219" t="s">
        <v>130</v>
      </c>
      <c r="E375" s="220" t="s">
        <v>545</v>
      </c>
      <c r="F375" s="221" t="s">
        <v>546</v>
      </c>
      <c r="G375" s="222" t="s">
        <v>205</v>
      </c>
      <c r="H375" s="223">
        <v>10.901999999999999</v>
      </c>
      <c r="I375" s="224"/>
      <c r="J375" s="225">
        <f>ROUND(I375*H375,2)</f>
        <v>0</v>
      </c>
      <c r="K375" s="221" t="s">
        <v>1</v>
      </c>
      <c r="L375" s="45"/>
      <c r="M375" s="226" t="s">
        <v>1</v>
      </c>
      <c r="N375" s="227" t="s">
        <v>44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134</v>
      </c>
      <c r="AT375" s="230" t="s">
        <v>130</v>
      </c>
      <c r="AU375" s="230" t="s">
        <v>89</v>
      </c>
      <c r="AY375" s="18" t="s">
        <v>127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87</v>
      </c>
      <c r="BK375" s="231">
        <f>ROUND(I375*H375,2)</f>
        <v>0</v>
      </c>
      <c r="BL375" s="18" t="s">
        <v>134</v>
      </c>
      <c r="BM375" s="230" t="s">
        <v>547</v>
      </c>
    </row>
    <row r="376" s="2" customFormat="1">
      <c r="A376" s="39"/>
      <c r="B376" s="40"/>
      <c r="C376" s="41"/>
      <c r="D376" s="232" t="s">
        <v>136</v>
      </c>
      <c r="E376" s="41"/>
      <c r="F376" s="233" t="s">
        <v>548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136</v>
      </c>
      <c r="AU376" s="18" t="s">
        <v>89</v>
      </c>
    </row>
    <row r="377" s="13" customFormat="1">
      <c r="A377" s="13"/>
      <c r="B377" s="237"/>
      <c r="C377" s="238"/>
      <c r="D377" s="232" t="s">
        <v>138</v>
      </c>
      <c r="E377" s="239" t="s">
        <v>1</v>
      </c>
      <c r="F377" s="240" t="s">
        <v>539</v>
      </c>
      <c r="G377" s="238"/>
      <c r="H377" s="241">
        <v>1.8180000000000001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138</v>
      </c>
      <c r="AU377" s="247" t="s">
        <v>89</v>
      </c>
      <c r="AV377" s="13" t="s">
        <v>89</v>
      </c>
      <c r="AW377" s="13" t="s">
        <v>34</v>
      </c>
      <c r="AX377" s="13" t="s">
        <v>79</v>
      </c>
      <c r="AY377" s="247" t="s">
        <v>127</v>
      </c>
    </row>
    <row r="378" s="13" customFormat="1">
      <c r="A378" s="13"/>
      <c r="B378" s="237"/>
      <c r="C378" s="238"/>
      <c r="D378" s="232" t="s">
        <v>138</v>
      </c>
      <c r="E378" s="239" t="s">
        <v>1</v>
      </c>
      <c r="F378" s="240" t="s">
        <v>540</v>
      </c>
      <c r="G378" s="238"/>
      <c r="H378" s="241">
        <v>0.90000000000000002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138</v>
      </c>
      <c r="AU378" s="247" t="s">
        <v>89</v>
      </c>
      <c r="AV378" s="13" t="s">
        <v>89</v>
      </c>
      <c r="AW378" s="13" t="s">
        <v>34</v>
      </c>
      <c r="AX378" s="13" t="s">
        <v>79</v>
      </c>
      <c r="AY378" s="247" t="s">
        <v>127</v>
      </c>
    </row>
    <row r="379" s="13" customFormat="1">
      <c r="A379" s="13"/>
      <c r="B379" s="237"/>
      <c r="C379" s="238"/>
      <c r="D379" s="232" t="s">
        <v>138</v>
      </c>
      <c r="E379" s="239" t="s">
        <v>1</v>
      </c>
      <c r="F379" s="240" t="s">
        <v>541</v>
      </c>
      <c r="G379" s="238"/>
      <c r="H379" s="241">
        <v>5.016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138</v>
      </c>
      <c r="AU379" s="247" t="s">
        <v>89</v>
      </c>
      <c r="AV379" s="13" t="s">
        <v>89</v>
      </c>
      <c r="AW379" s="13" t="s">
        <v>34</v>
      </c>
      <c r="AX379" s="13" t="s">
        <v>79</v>
      </c>
      <c r="AY379" s="247" t="s">
        <v>127</v>
      </c>
    </row>
    <row r="380" s="13" customFormat="1">
      <c r="A380" s="13"/>
      <c r="B380" s="237"/>
      <c r="C380" s="238"/>
      <c r="D380" s="232" t="s">
        <v>138</v>
      </c>
      <c r="E380" s="239" t="s">
        <v>1</v>
      </c>
      <c r="F380" s="240" t="s">
        <v>542</v>
      </c>
      <c r="G380" s="238"/>
      <c r="H380" s="241">
        <v>1.8089999999999999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138</v>
      </c>
      <c r="AU380" s="247" t="s">
        <v>89</v>
      </c>
      <c r="AV380" s="13" t="s">
        <v>89</v>
      </c>
      <c r="AW380" s="13" t="s">
        <v>34</v>
      </c>
      <c r="AX380" s="13" t="s">
        <v>79</v>
      </c>
      <c r="AY380" s="247" t="s">
        <v>127</v>
      </c>
    </row>
    <row r="381" s="13" customFormat="1">
      <c r="A381" s="13"/>
      <c r="B381" s="237"/>
      <c r="C381" s="238"/>
      <c r="D381" s="232" t="s">
        <v>138</v>
      </c>
      <c r="E381" s="239" t="s">
        <v>1</v>
      </c>
      <c r="F381" s="240" t="s">
        <v>543</v>
      </c>
      <c r="G381" s="238"/>
      <c r="H381" s="241">
        <v>1.359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138</v>
      </c>
      <c r="AU381" s="247" t="s">
        <v>89</v>
      </c>
      <c r="AV381" s="13" t="s">
        <v>89</v>
      </c>
      <c r="AW381" s="13" t="s">
        <v>34</v>
      </c>
      <c r="AX381" s="13" t="s">
        <v>79</v>
      </c>
      <c r="AY381" s="247" t="s">
        <v>127</v>
      </c>
    </row>
    <row r="382" s="14" customFormat="1">
      <c r="A382" s="14"/>
      <c r="B382" s="248"/>
      <c r="C382" s="249"/>
      <c r="D382" s="232" t="s">
        <v>138</v>
      </c>
      <c r="E382" s="250" t="s">
        <v>1</v>
      </c>
      <c r="F382" s="251" t="s">
        <v>176</v>
      </c>
      <c r="G382" s="249"/>
      <c r="H382" s="252">
        <v>10.901999999999999</v>
      </c>
      <c r="I382" s="253"/>
      <c r="J382" s="249"/>
      <c r="K382" s="249"/>
      <c r="L382" s="254"/>
      <c r="M382" s="255"/>
      <c r="N382" s="256"/>
      <c r="O382" s="256"/>
      <c r="P382" s="256"/>
      <c r="Q382" s="256"/>
      <c r="R382" s="256"/>
      <c r="S382" s="256"/>
      <c r="T382" s="25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8" t="s">
        <v>138</v>
      </c>
      <c r="AU382" s="258" t="s">
        <v>89</v>
      </c>
      <c r="AV382" s="14" t="s">
        <v>134</v>
      </c>
      <c r="AW382" s="14" t="s">
        <v>34</v>
      </c>
      <c r="AX382" s="14" t="s">
        <v>87</v>
      </c>
      <c r="AY382" s="258" t="s">
        <v>127</v>
      </c>
    </row>
    <row r="383" s="2" customFormat="1">
      <c r="A383" s="39"/>
      <c r="B383" s="40"/>
      <c r="C383" s="219" t="s">
        <v>549</v>
      </c>
      <c r="D383" s="219" t="s">
        <v>130</v>
      </c>
      <c r="E383" s="220" t="s">
        <v>550</v>
      </c>
      <c r="F383" s="221" t="s">
        <v>551</v>
      </c>
      <c r="G383" s="222" t="s">
        <v>144</v>
      </c>
      <c r="H383" s="223">
        <v>2.0270000000000001</v>
      </c>
      <c r="I383" s="224"/>
      <c r="J383" s="225">
        <f>ROUND(I383*H383,2)</f>
        <v>0</v>
      </c>
      <c r="K383" s="221" t="s">
        <v>1</v>
      </c>
      <c r="L383" s="45"/>
      <c r="M383" s="226" t="s">
        <v>1</v>
      </c>
      <c r="N383" s="227" t="s">
        <v>44</v>
      </c>
      <c r="O383" s="92"/>
      <c r="P383" s="228">
        <f>O383*H383</f>
        <v>0</v>
      </c>
      <c r="Q383" s="228">
        <v>1.05464</v>
      </c>
      <c r="R383" s="228">
        <f>Q383*H383</f>
        <v>2.1377552800000004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134</v>
      </c>
      <c r="AT383" s="230" t="s">
        <v>130</v>
      </c>
      <c r="AU383" s="230" t="s">
        <v>89</v>
      </c>
      <c r="AY383" s="18" t="s">
        <v>127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87</v>
      </c>
      <c r="BK383" s="231">
        <f>ROUND(I383*H383,2)</f>
        <v>0</v>
      </c>
      <c r="BL383" s="18" t="s">
        <v>134</v>
      </c>
      <c r="BM383" s="230" t="s">
        <v>552</v>
      </c>
    </row>
    <row r="384" s="2" customFormat="1">
      <c r="A384" s="39"/>
      <c r="B384" s="40"/>
      <c r="C384" s="41"/>
      <c r="D384" s="232" t="s">
        <v>136</v>
      </c>
      <c r="E384" s="41"/>
      <c r="F384" s="233" t="s">
        <v>553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136</v>
      </c>
      <c r="AU384" s="18" t="s">
        <v>89</v>
      </c>
    </row>
    <row r="385" s="16" customFormat="1">
      <c r="A385" s="16"/>
      <c r="B385" s="283"/>
      <c r="C385" s="284"/>
      <c r="D385" s="232" t="s">
        <v>138</v>
      </c>
      <c r="E385" s="285" t="s">
        <v>1</v>
      </c>
      <c r="F385" s="286" t="s">
        <v>554</v>
      </c>
      <c r="G385" s="284"/>
      <c r="H385" s="285" t="s">
        <v>1</v>
      </c>
      <c r="I385" s="287"/>
      <c r="J385" s="284"/>
      <c r="K385" s="284"/>
      <c r="L385" s="288"/>
      <c r="M385" s="289"/>
      <c r="N385" s="290"/>
      <c r="O385" s="290"/>
      <c r="P385" s="290"/>
      <c r="Q385" s="290"/>
      <c r="R385" s="290"/>
      <c r="S385" s="290"/>
      <c r="T385" s="291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2" t="s">
        <v>138</v>
      </c>
      <c r="AU385" s="292" t="s">
        <v>89</v>
      </c>
      <c r="AV385" s="16" t="s">
        <v>87</v>
      </c>
      <c r="AW385" s="16" t="s">
        <v>34</v>
      </c>
      <c r="AX385" s="16" t="s">
        <v>79</v>
      </c>
      <c r="AY385" s="292" t="s">
        <v>127</v>
      </c>
    </row>
    <row r="386" s="13" customFormat="1">
      <c r="A386" s="13"/>
      <c r="B386" s="237"/>
      <c r="C386" s="238"/>
      <c r="D386" s="232" t="s">
        <v>138</v>
      </c>
      <c r="E386" s="239" t="s">
        <v>1</v>
      </c>
      <c r="F386" s="240" t="s">
        <v>555</v>
      </c>
      <c r="G386" s="238"/>
      <c r="H386" s="241">
        <v>0.053999999999999999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138</v>
      </c>
      <c r="AU386" s="247" t="s">
        <v>89</v>
      </c>
      <c r="AV386" s="13" t="s">
        <v>89</v>
      </c>
      <c r="AW386" s="13" t="s">
        <v>34</v>
      </c>
      <c r="AX386" s="13" t="s">
        <v>79</v>
      </c>
      <c r="AY386" s="247" t="s">
        <v>127</v>
      </c>
    </row>
    <row r="387" s="13" customFormat="1">
      <c r="A387" s="13"/>
      <c r="B387" s="237"/>
      <c r="C387" s="238"/>
      <c r="D387" s="232" t="s">
        <v>138</v>
      </c>
      <c r="E387" s="239" t="s">
        <v>1</v>
      </c>
      <c r="F387" s="240" t="s">
        <v>556</v>
      </c>
      <c r="G387" s="238"/>
      <c r="H387" s="241">
        <v>0.30199999999999999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138</v>
      </c>
      <c r="AU387" s="247" t="s">
        <v>89</v>
      </c>
      <c r="AV387" s="13" t="s">
        <v>89</v>
      </c>
      <c r="AW387" s="13" t="s">
        <v>34</v>
      </c>
      <c r="AX387" s="13" t="s">
        <v>79</v>
      </c>
      <c r="AY387" s="247" t="s">
        <v>127</v>
      </c>
    </row>
    <row r="388" s="15" customFormat="1">
      <c r="A388" s="15"/>
      <c r="B388" s="262"/>
      <c r="C388" s="263"/>
      <c r="D388" s="232" t="s">
        <v>138</v>
      </c>
      <c r="E388" s="264" t="s">
        <v>1</v>
      </c>
      <c r="F388" s="265" t="s">
        <v>280</v>
      </c>
      <c r="G388" s="263"/>
      <c r="H388" s="266">
        <v>0.35599999999999998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2" t="s">
        <v>138</v>
      </c>
      <c r="AU388" s="272" t="s">
        <v>89</v>
      </c>
      <c r="AV388" s="15" t="s">
        <v>147</v>
      </c>
      <c r="AW388" s="15" t="s">
        <v>34</v>
      </c>
      <c r="AX388" s="15" t="s">
        <v>79</v>
      </c>
      <c r="AY388" s="272" t="s">
        <v>127</v>
      </c>
    </row>
    <row r="389" s="16" customFormat="1">
      <c r="A389" s="16"/>
      <c r="B389" s="283"/>
      <c r="C389" s="284"/>
      <c r="D389" s="232" t="s">
        <v>138</v>
      </c>
      <c r="E389" s="285" t="s">
        <v>1</v>
      </c>
      <c r="F389" s="286" t="s">
        <v>557</v>
      </c>
      <c r="G389" s="284"/>
      <c r="H389" s="285" t="s">
        <v>1</v>
      </c>
      <c r="I389" s="287"/>
      <c r="J389" s="284"/>
      <c r="K389" s="284"/>
      <c r="L389" s="288"/>
      <c r="M389" s="289"/>
      <c r="N389" s="290"/>
      <c r="O389" s="290"/>
      <c r="P389" s="290"/>
      <c r="Q389" s="290"/>
      <c r="R389" s="290"/>
      <c r="S389" s="290"/>
      <c r="T389" s="291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92" t="s">
        <v>138</v>
      </c>
      <c r="AU389" s="292" t="s">
        <v>89</v>
      </c>
      <c r="AV389" s="16" t="s">
        <v>87</v>
      </c>
      <c r="AW389" s="16" t="s">
        <v>34</v>
      </c>
      <c r="AX389" s="16" t="s">
        <v>79</v>
      </c>
      <c r="AY389" s="292" t="s">
        <v>127</v>
      </c>
    </row>
    <row r="390" s="13" customFormat="1">
      <c r="A390" s="13"/>
      <c r="B390" s="237"/>
      <c r="C390" s="238"/>
      <c r="D390" s="232" t="s">
        <v>138</v>
      </c>
      <c r="E390" s="239" t="s">
        <v>1</v>
      </c>
      <c r="F390" s="240" t="s">
        <v>558</v>
      </c>
      <c r="G390" s="238"/>
      <c r="H390" s="241">
        <v>0.23599999999999999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138</v>
      </c>
      <c r="AU390" s="247" t="s">
        <v>89</v>
      </c>
      <c r="AV390" s="13" t="s">
        <v>89</v>
      </c>
      <c r="AW390" s="13" t="s">
        <v>34</v>
      </c>
      <c r="AX390" s="13" t="s">
        <v>79</v>
      </c>
      <c r="AY390" s="247" t="s">
        <v>127</v>
      </c>
    </row>
    <row r="391" s="13" customFormat="1">
      <c r="A391" s="13"/>
      <c r="B391" s="237"/>
      <c r="C391" s="238"/>
      <c r="D391" s="232" t="s">
        <v>138</v>
      </c>
      <c r="E391" s="239" t="s">
        <v>1</v>
      </c>
      <c r="F391" s="240" t="s">
        <v>559</v>
      </c>
      <c r="G391" s="238"/>
      <c r="H391" s="241">
        <v>1.1020000000000001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138</v>
      </c>
      <c r="AU391" s="247" t="s">
        <v>89</v>
      </c>
      <c r="AV391" s="13" t="s">
        <v>89</v>
      </c>
      <c r="AW391" s="13" t="s">
        <v>34</v>
      </c>
      <c r="AX391" s="13" t="s">
        <v>79</v>
      </c>
      <c r="AY391" s="247" t="s">
        <v>127</v>
      </c>
    </row>
    <row r="392" s="15" customFormat="1">
      <c r="A392" s="15"/>
      <c r="B392" s="262"/>
      <c r="C392" s="263"/>
      <c r="D392" s="232" t="s">
        <v>138</v>
      </c>
      <c r="E392" s="264" t="s">
        <v>1</v>
      </c>
      <c r="F392" s="265" t="s">
        <v>280</v>
      </c>
      <c r="G392" s="263"/>
      <c r="H392" s="266">
        <v>1.3380000000000001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2" t="s">
        <v>138</v>
      </c>
      <c r="AU392" s="272" t="s">
        <v>89</v>
      </c>
      <c r="AV392" s="15" t="s">
        <v>147</v>
      </c>
      <c r="AW392" s="15" t="s">
        <v>34</v>
      </c>
      <c r="AX392" s="15" t="s">
        <v>79</v>
      </c>
      <c r="AY392" s="272" t="s">
        <v>127</v>
      </c>
    </row>
    <row r="393" s="16" customFormat="1">
      <c r="A393" s="16"/>
      <c r="B393" s="283"/>
      <c r="C393" s="284"/>
      <c r="D393" s="232" t="s">
        <v>138</v>
      </c>
      <c r="E393" s="285" t="s">
        <v>1</v>
      </c>
      <c r="F393" s="286" t="s">
        <v>560</v>
      </c>
      <c r="G393" s="284"/>
      <c r="H393" s="285" t="s">
        <v>1</v>
      </c>
      <c r="I393" s="287"/>
      <c r="J393" s="284"/>
      <c r="K393" s="284"/>
      <c r="L393" s="288"/>
      <c r="M393" s="289"/>
      <c r="N393" s="290"/>
      <c r="O393" s="290"/>
      <c r="P393" s="290"/>
      <c r="Q393" s="290"/>
      <c r="R393" s="290"/>
      <c r="S393" s="290"/>
      <c r="T393" s="291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2" t="s">
        <v>138</v>
      </c>
      <c r="AU393" s="292" t="s">
        <v>89</v>
      </c>
      <c r="AV393" s="16" t="s">
        <v>87</v>
      </c>
      <c r="AW393" s="16" t="s">
        <v>34</v>
      </c>
      <c r="AX393" s="16" t="s">
        <v>79</v>
      </c>
      <c r="AY393" s="292" t="s">
        <v>127</v>
      </c>
    </row>
    <row r="394" s="13" customFormat="1">
      <c r="A394" s="13"/>
      <c r="B394" s="237"/>
      <c r="C394" s="238"/>
      <c r="D394" s="232" t="s">
        <v>138</v>
      </c>
      <c r="E394" s="239" t="s">
        <v>1</v>
      </c>
      <c r="F394" s="240" t="s">
        <v>561</v>
      </c>
      <c r="G394" s="238"/>
      <c r="H394" s="241">
        <v>0.33300000000000002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138</v>
      </c>
      <c r="AU394" s="247" t="s">
        <v>89</v>
      </c>
      <c r="AV394" s="13" t="s">
        <v>89</v>
      </c>
      <c r="AW394" s="13" t="s">
        <v>34</v>
      </c>
      <c r="AX394" s="13" t="s">
        <v>79</v>
      </c>
      <c r="AY394" s="247" t="s">
        <v>127</v>
      </c>
    </row>
    <row r="395" s="15" customFormat="1">
      <c r="A395" s="15"/>
      <c r="B395" s="262"/>
      <c r="C395" s="263"/>
      <c r="D395" s="232" t="s">
        <v>138</v>
      </c>
      <c r="E395" s="264" t="s">
        <v>1</v>
      </c>
      <c r="F395" s="265" t="s">
        <v>280</v>
      </c>
      <c r="G395" s="263"/>
      <c r="H395" s="266">
        <v>0.33300000000000002</v>
      </c>
      <c r="I395" s="267"/>
      <c r="J395" s="263"/>
      <c r="K395" s="263"/>
      <c r="L395" s="268"/>
      <c r="M395" s="269"/>
      <c r="N395" s="270"/>
      <c r="O395" s="270"/>
      <c r="P395" s="270"/>
      <c r="Q395" s="270"/>
      <c r="R395" s="270"/>
      <c r="S395" s="270"/>
      <c r="T395" s="27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2" t="s">
        <v>138</v>
      </c>
      <c r="AU395" s="272" t="s">
        <v>89</v>
      </c>
      <c r="AV395" s="15" t="s">
        <v>147</v>
      </c>
      <c r="AW395" s="15" t="s">
        <v>34</v>
      </c>
      <c r="AX395" s="15" t="s">
        <v>79</v>
      </c>
      <c r="AY395" s="272" t="s">
        <v>127</v>
      </c>
    </row>
    <row r="396" s="14" customFormat="1">
      <c r="A396" s="14"/>
      <c r="B396" s="248"/>
      <c r="C396" s="249"/>
      <c r="D396" s="232" t="s">
        <v>138</v>
      </c>
      <c r="E396" s="250" t="s">
        <v>1</v>
      </c>
      <c r="F396" s="251" t="s">
        <v>176</v>
      </c>
      <c r="G396" s="249"/>
      <c r="H396" s="252">
        <v>2.0270000000000001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8" t="s">
        <v>138</v>
      </c>
      <c r="AU396" s="258" t="s">
        <v>89</v>
      </c>
      <c r="AV396" s="14" t="s">
        <v>134</v>
      </c>
      <c r="AW396" s="14" t="s">
        <v>34</v>
      </c>
      <c r="AX396" s="14" t="s">
        <v>87</v>
      </c>
      <c r="AY396" s="258" t="s">
        <v>127</v>
      </c>
    </row>
    <row r="397" s="2" customFormat="1">
      <c r="A397" s="39"/>
      <c r="B397" s="40"/>
      <c r="C397" s="219" t="s">
        <v>562</v>
      </c>
      <c r="D397" s="219" t="s">
        <v>130</v>
      </c>
      <c r="E397" s="220" t="s">
        <v>563</v>
      </c>
      <c r="F397" s="221" t="s">
        <v>564</v>
      </c>
      <c r="G397" s="222" t="s">
        <v>144</v>
      </c>
      <c r="H397" s="223">
        <v>0.94199999999999995</v>
      </c>
      <c r="I397" s="224"/>
      <c r="J397" s="225">
        <f>ROUND(I397*H397,2)</f>
        <v>0</v>
      </c>
      <c r="K397" s="221" t="s">
        <v>1</v>
      </c>
      <c r="L397" s="45"/>
      <c r="M397" s="226" t="s">
        <v>1</v>
      </c>
      <c r="N397" s="227" t="s">
        <v>44</v>
      </c>
      <c r="O397" s="92"/>
      <c r="P397" s="228">
        <f>O397*H397</f>
        <v>0</v>
      </c>
      <c r="Q397" s="228">
        <v>0.017090000000000001</v>
      </c>
      <c r="R397" s="228">
        <f>Q397*H397</f>
        <v>0.01609878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134</v>
      </c>
      <c r="AT397" s="230" t="s">
        <v>130</v>
      </c>
      <c r="AU397" s="230" t="s">
        <v>89</v>
      </c>
      <c r="AY397" s="18" t="s">
        <v>127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87</v>
      </c>
      <c r="BK397" s="231">
        <f>ROUND(I397*H397,2)</f>
        <v>0</v>
      </c>
      <c r="BL397" s="18" t="s">
        <v>134</v>
      </c>
      <c r="BM397" s="230" t="s">
        <v>565</v>
      </c>
    </row>
    <row r="398" s="2" customFormat="1">
      <c r="A398" s="39"/>
      <c r="B398" s="40"/>
      <c r="C398" s="41"/>
      <c r="D398" s="232" t="s">
        <v>136</v>
      </c>
      <c r="E398" s="41"/>
      <c r="F398" s="233" t="s">
        <v>566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136</v>
      </c>
      <c r="AU398" s="18" t="s">
        <v>89</v>
      </c>
    </row>
    <row r="399" s="13" customFormat="1">
      <c r="A399" s="13"/>
      <c r="B399" s="237"/>
      <c r="C399" s="238"/>
      <c r="D399" s="232" t="s">
        <v>138</v>
      </c>
      <c r="E399" s="239" t="s">
        <v>1</v>
      </c>
      <c r="F399" s="240" t="s">
        <v>567</v>
      </c>
      <c r="G399" s="238"/>
      <c r="H399" s="241">
        <v>0.94199999999999995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138</v>
      </c>
      <c r="AU399" s="247" t="s">
        <v>89</v>
      </c>
      <c r="AV399" s="13" t="s">
        <v>89</v>
      </c>
      <c r="AW399" s="13" t="s">
        <v>34</v>
      </c>
      <c r="AX399" s="13" t="s">
        <v>79</v>
      </c>
      <c r="AY399" s="247" t="s">
        <v>127</v>
      </c>
    </row>
    <row r="400" s="14" customFormat="1">
      <c r="A400" s="14"/>
      <c r="B400" s="248"/>
      <c r="C400" s="249"/>
      <c r="D400" s="232" t="s">
        <v>138</v>
      </c>
      <c r="E400" s="250" t="s">
        <v>1</v>
      </c>
      <c r="F400" s="251" t="s">
        <v>176</v>
      </c>
      <c r="G400" s="249"/>
      <c r="H400" s="252">
        <v>0.94199999999999995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138</v>
      </c>
      <c r="AU400" s="258" t="s">
        <v>89</v>
      </c>
      <c r="AV400" s="14" t="s">
        <v>134</v>
      </c>
      <c r="AW400" s="14" t="s">
        <v>34</v>
      </c>
      <c r="AX400" s="14" t="s">
        <v>87</v>
      </c>
      <c r="AY400" s="258" t="s">
        <v>127</v>
      </c>
    </row>
    <row r="401" s="2" customFormat="1" ht="16.5" customHeight="1">
      <c r="A401" s="39"/>
      <c r="B401" s="40"/>
      <c r="C401" s="273" t="s">
        <v>568</v>
      </c>
      <c r="D401" s="273" t="s">
        <v>295</v>
      </c>
      <c r="E401" s="274" t="s">
        <v>569</v>
      </c>
      <c r="F401" s="275" t="s">
        <v>570</v>
      </c>
      <c r="G401" s="276" t="s">
        <v>144</v>
      </c>
      <c r="H401" s="277">
        <v>1.0169999999999999</v>
      </c>
      <c r="I401" s="278"/>
      <c r="J401" s="279">
        <f>ROUND(I401*H401,2)</f>
        <v>0</v>
      </c>
      <c r="K401" s="275" t="s">
        <v>1</v>
      </c>
      <c r="L401" s="280"/>
      <c r="M401" s="281" t="s">
        <v>1</v>
      </c>
      <c r="N401" s="282" t="s">
        <v>44</v>
      </c>
      <c r="O401" s="92"/>
      <c r="P401" s="228">
        <f>O401*H401</f>
        <v>0</v>
      </c>
      <c r="Q401" s="228">
        <v>1</v>
      </c>
      <c r="R401" s="228">
        <f>Q401*H401</f>
        <v>1.0169999999999999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460</v>
      </c>
      <c r="AT401" s="230" t="s">
        <v>295</v>
      </c>
      <c r="AU401" s="230" t="s">
        <v>89</v>
      </c>
      <c r="AY401" s="18" t="s">
        <v>127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87</v>
      </c>
      <c r="BK401" s="231">
        <f>ROUND(I401*H401,2)</f>
        <v>0</v>
      </c>
      <c r="BL401" s="18" t="s">
        <v>206</v>
      </c>
      <c r="BM401" s="230" t="s">
        <v>571</v>
      </c>
    </row>
    <row r="402" s="2" customFormat="1">
      <c r="A402" s="39"/>
      <c r="B402" s="40"/>
      <c r="C402" s="41"/>
      <c r="D402" s="232" t="s">
        <v>136</v>
      </c>
      <c r="E402" s="41"/>
      <c r="F402" s="233" t="s">
        <v>570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136</v>
      </c>
      <c r="AU402" s="18" t="s">
        <v>89</v>
      </c>
    </row>
    <row r="403" s="13" customFormat="1">
      <c r="A403" s="13"/>
      <c r="B403" s="237"/>
      <c r="C403" s="238"/>
      <c r="D403" s="232" t="s">
        <v>138</v>
      </c>
      <c r="E403" s="239" t="s">
        <v>1</v>
      </c>
      <c r="F403" s="240" t="s">
        <v>572</v>
      </c>
      <c r="G403" s="238"/>
      <c r="H403" s="241">
        <v>0.94199999999999995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138</v>
      </c>
      <c r="AU403" s="247" t="s">
        <v>89</v>
      </c>
      <c r="AV403" s="13" t="s">
        <v>89</v>
      </c>
      <c r="AW403" s="13" t="s">
        <v>34</v>
      </c>
      <c r="AX403" s="13" t="s">
        <v>79</v>
      </c>
      <c r="AY403" s="247" t="s">
        <v>127</v>
      </c>
    </row>
    <row r="404" s="13" customFormat="1">
      <c r="A404" s="13"/>
      <c r="B404" s="237"/>
      <c r="C404" s="238"/>
      <c r="D404" s="232" t="s">
        <v>138</v>
      </c>
      <c r="E404" s="239" t="s">
        <v>1</v>
      </c>
      <c r="F404" s="240" t="s">
        <v>573</v>
      </c>
      <c r="G404" s="238"/>
      <c r="H404" s="241">
        <v>1.0169999999999999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138</v>
      </c>
      <c r="AU404" s="247" t="s">
        <v>89</v>
      </c>
      <c r="AV404" s="13" t="s">
        <v>89</v>
      </c>
      <c r="AW404" s="13" t="s">
        <v>34</v>
      </c>
      <c r="AX404" s="13" t="s">
        <v>87</v>
      </c>
      <c r="AY404" s="247" t="s">
        <v>127</v>
      </c>
    </row>
    <row r="405" s="2" customFormat="1" ht="33" customHeight="1">
      <c r="A405" s="39"/>
      <c r="B405" s="40"/>
      <c r="C405" s="219" t="s">
        <v>574</v>
      </c>
      <c r="D405" s="219" t="s">
        <v>130</v>
      </c>
      <c r="E405" s="220" t="s">
        <v>575</v>
      </c>
      <c r="F405" s="221" t="s">
        <v>576</v>
      </c>
      <c r="G405" s="222" t="s">
        <v>213</v>
      </c>
      <c r="H405" s="223">
        <v>93.400000000000006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44</v>
      </c>
      <c r="O405" s="92"/>
      <c r="P405" s="228">
        <f>O405*H405</f>
        <v>0</v>
      </c>
      <c r="Q405" s="228">
        <v>0.01686</v>
      </c>
      <c r="R405" s="228">
        <f>Q405*H405</f>
        <v>1.574724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134</v>
      </c>
      <c r="AT405" s="230" t="s">
        <v>130</v>
      </c>
      <c r="AU405" s="230" t="s">
        <v>89</v>
      </c>
      <c r="AY405" s="18" t="s">
        <v>127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87</v>
      </c>
      <c r="BK405" s="231">
        <f>ROUND(I405*H405,2)</f>
        <v>0</v>
      </c>
      <c r="BL405" s="18" t="s">
        <v>134</v>
      </c>
      <c r="BM405" s="230" t="s">
        <v>577</v>
      </c>
    </row>
    <row r="406" s="2" customFormat="1">
      <c r="A406" s="39"/>
      <c r="B406" s="40"/>
      <c r="C406" s="41"/>
      <c r="D406" s="232" t="s">
        <v>136</v>
      </c>
      <c r="E406" s="41"/>
      <c r="F406" s="233" t="s">
        <v>578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136</v>
      </c>
      <c r="AU406" s="18" t="s">
        <v>89</v>
      </c>
    </row>
    <row r="407" s="13" customFormat="1">
      <c r="A407" s="13"/>
      <c r="B407" s="237"/>
      <c r="C407" s="238"/>
      <c r="D407" s="232" t="s">
        <v>138</v>
      </c>
      <c r="E407" s="239" t="s">
        <v>1</v>
      </c>
      <c r="F407" s="240" t="s">
        <v>579</v>
      </c>
      <c r="G407" s="238"/>
      <c r="H407" s="241">
        <v>93.400000000000006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138</v>
      </c>
      <c r="AU407" s="247" t="s">
        <v>89</v>
      </c>
      <c r="AV407" s="13" t="s">
        <v>89</v>
      </c>
      <c r="AW407" s="13" t="s">
        <v>34</v>
      </c>
      <c r="AX407" s="13" t="s">
        <v>87</v>
      </c>
      <c r="AY407" s="247" t="s">
        <v>127</v>
      </c>
    </row>
    <row r="408" s="2" customFormat="1" ht="33" customHeight="1">
      <c r="A408" s="39"/>
      <c r="B408" s="40"/>
      <c r="C408" s="219" t="s">
        <v>580</v>
      </c>
      <c r="D408" s="219" t="s">
        <v>130</v>
      </c>
      <c r="E408" s="220" t="s">
        <v>581</v>
      </c>
      <c r="F408" s="221" t="s">
        <v>582</v>
      </c>
      <c r="G408" s="222" t="s">
        <v>213</v>
      </c>
      <c r="H408" s="223">
        <v>99.840000000000003</v>
      </c>
      <c r="I408" s="224"/>
      <c r="J408" s="225">
        <f>ROUND(I408*H408,2)</f>
        <v>0</v>
      </c>
      <c r="K408" s="221" t="s">
        <v>1</v>
      </c>
      <c r="L408" s="45"/>
      <c r="M408" s="226" t="s">
        <v>1</v>
      </c>
      <c r="N408" s="227" t="s">
        <v>44</v>
      </c>
      <c r="O408" s="92"/>
      <c r="P408" s="228">
        <f>O408*H408</f>
        <v>0</v>
      </c>
      <c r="Q408" s="228">
        <v>0.02257</v>
      </c>
      <c r="R408" s="228">
        <f>Q408*H408</f>
        <v>2.2533888000000002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134</v>
      </c>
      <c r="AT408" s="230" t="s">
        <v>130</v>
      </c>
      <c r="AU408" s="230" t="s">
        <v>89</v>
      </c>
      <c r="AY408" s="18" t="s">
        <v>127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87</v>
      </c>
      <c r="BK408" s="231">
        <f>ROUND(I408*H408,2)</f>
        <v>0</v>
      </c>
      <c r="BL408" s="18" t="s">
        <v>134</v>
      </c>
      <c r="BM408" s="230" t="s">
        <v>583</v>
      </c>
    </row>
    <row r="409" s="2" customFormat="1">
      <c r="A409" s="39"/>
      <c r="B409" s="40"/>
      <c r="C409" s="41"/>
      <c r="D409" s="232" t="s">
        <v>136</v>
      </c>
      <c r="E409" s="41"/>
      <c r="F409" s="233" t="s">
        <v>584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89</v>
      </c>
    </row>
    <row r="410" s="13" customFormat="1">
      <c r="A410" s="13"/>
      <c r="B410" s="237"/>
      <c r="C410" s="238"/>
      <c r="D410" s="232" t="s">
        <v>138</v>
      </c>
      <c r="E410" s="239" t="s">
        <v>1</v>
      </c>
      <c r="F410" s="240" t="s">
        <v>585</v>
      </c>
      <c r="G410" s="238"/>
      <c r="H410" s="241">
        <v>97.200000000000003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138</v>
      </c>
      <c r="AU410" s="247" t="s">
        <v>89</v>
      </c>
      <c r="AV410" s="13" t="s">
        <v>89</v>
      </c>
      <c r="AW410" s="13" t="s">
        <v>34</v>
      </c>
      <c r="AX410" s="13" t="s">
        <v>79</v>
      </c>
      <c r="AY410" s="247" t="s">
        <v>127</v>
      </c>
    </row>
    <row r="411" s="13" customFormat="1">
      <c r="A411" s="13"/>
      <c r="B411" s="237"/>
      <c r="C411" s="238"/>
      <c r="D411" s="232" t="s">
        <v>138</v>
      </c>
      <c r="E411" s="239" t="s">
        <v>1</v>
      </c>
      <c r="F411" s="240" t="s">
        <v>586</v>
      </c>
      <c r="G411" s="238"/>
      <c r="H411" s="241">
        <v>2.6400000000000001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138</v>
      </c>
      <c r="AU411" s="247" t="s">
        <v>89</v>
      </c>
      <c r="AV411" s="13" t="s">
        <v>89</v>
      </c>
      <c r="AW411" s="13" t="s">
        <v>34</v>
      </c>
      <c r="AX411" s="13" t="s">
        <v>79</v>
      </c>
      <c r="AY411" s="247" t="s">
        <v>127</v>
      </c>
    </row>
    <row r="412" s="14" customFormat="1">
      <c r="A412" s="14"/>
      <c r="B412" s="248"/>
      <c r="C412" s="249"/>
      <c r="D412" s="232" t="s">
        <v>138</v>
      </c>
      <c r="E412" s="250" t="s">
        <v>1</v>
      </c>
      <c r="F412" s="251" t="s">
        <v>176</v>
      </c>
      <c r="G412" s="249"/>
      <c r="H412" s="252">
        <v>99.840000000000003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138</v>
      </c>
      <c r="AU412" s="258" t="s">
        <v>89</v>
      </c>
      <c r="AV412" s="14" t="s">
        <v>134</v>
      </c>
      <c r="AW412" s="14" t="s">
        <v>34</v>
      </c>
      <c r="AX412" s="14" t="s">
        <v>87</v>
      </c>
      <c r="AY412" s="258" t="s">
        <v>127</v>
      </c>
    </row>
    <row r="413" s="2" customFormat="1" ht="16.5" customHeight="1">
      <c r="A413" s="39"/>
      <c r="B413" s="40"/>
      <c r="C413" s="219" t="s">
        <v>587</v>
      </c>
      <c r="D413" s="219" t="s">
        <v>130</v>
      </c>
      <c r="E413" s="220" t="s">
        <v>588</v>
      </c>
      <c r="F413" s="221" t="s">
        <v>589</v>
      </c>
      <c r="G413" s="222" t="s">
        <v>133</v>
      </c>
      <c r="H413" s="223">
        <v>20.222999999999999</v>
      </c>
      <c r="I413" s="224"/>
      <c r="J413" s="225">
        <f>ROUND(I413*H413,2)</f>
        <v>0</v>
      </c>
      <c r="K413" s="221" t="s">
        <v>1</v>
      </c>
      <c r="L413" s="45"/>
      <c r="M413" s="226" t="s">
        <v>1</v>
      </c>
      <c r="N413" s="227" t="s">
        <v>44</v>
      </c>
      <c r="O413" s="92"/>
      <c r="P413" s="228">
        <f>O413*H413</f>
        <v>0</v>
      </c>
      <c r="Q413" s="228">
        <v>2.4533999999999998</v>
      </c>
      <c r="R413" s="228">
        <f>Q413*H413</f>
        <v>49.615108199999995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134</v>
      </c>
      <c r="AT413" s="230" t="s">
        <v>130</v>
      </c>
      <c r="AU413" s="230" t="s">
        <v>89</v>
      </c>
      <c r="AY413" s="18" t="s">
        <v>127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87</v>
      </c>
      <c r="BK413" s="231">
        <f>ROUND(I413*H413,2)</f>
        <v>0</v>
      </c>
      <c r="BL413" s="18" t="s">
        <v>134</v>
      </c>
      <c r="BM413" s="230" t="s">
        <v>590</v>
      </c>
    </row>
    <row r="414" s="2" customFormat="1">
      <c r="A414" s="39"/>
      <c r="B414" s="40"/>
      <c r="C414" s="41"/>
      <c r="D414" s="232" t="s">
        <v>136</v>
      </c>
      <c r="E414" s="41"/>
      <c r="F414" s="233" t="s">
        <v>591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136</v>
      </c>
      <c r="AU414" s="18" t="s">
        <v>89</v>
      </c>
    </row>
    <row r="415" s="13" customFormat="1">
      <c r="A415" s="13"/>
      <c r="B415" s="237"/>
      <c r="C415" s="238"/>
      <c r="D415" s="232" t="s">
        <v>138</v>
      </c>
      <c r="E415" s="239" t="s">
        <v>1</v>
      </c>
      <c r="F415" s="240" t="s">
        <v>592</v>
      </c>
      <c r="G415" s="238"/>
      <c r="H415" s="241">
        <v>0.95099999999999996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138</v>
      </c>
      <c r="AU415" s="247" t="s">
        <v>89</v>
      </c>
      <c r="AV415" s="13" t="s">
        <v>89</v>
      </c>
      <c r="AW415" s="13" t="s">
        <v>34</v>
      </c>
      <c r="AX415" s="13" t="s">
        <v>79</v>
      </c>
      <c r="AY415" s="247" t="s">
        <v>127</v>
      </c>
    </row>
    <row r="416" s="13" customFormat="1">
      <c r="A416" s="13"/>
      <c r="B416" s="237"/>
      <c r="C416" s="238"/>
      <c r="D416" s="232" t="s">
        <v>138</v>
      </c>
      <c r="E416" s="239" t="s">
        <v>1</v>
      </c>
      <c r="F416" s="240" t="s">
        <v>593</v>
      </c>
      <c r="G416" s="238"/>
      <c r="H416" s="241">
        <v>0.42399999999999999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138</v>
      </c>
      <c r="AU416" s="247" t="s">
        <v>89</v>
      </c>
      <c r="AV416" s="13" t="s">
        <v>89</v>
      </c>
      <c r="AW416" s="13" t="s">
        <v>34</v>
      </c>
      <c r="AX416" s="13" t="s">
        <v>79</v>
      </c>
      <c r="AY416" s="247" t="s">
        <v>127</v>
      </c>
    </row>
    <row r="417" s="13" customFormat="1">
      <c r="A417" s="13"/>
      <c r="B417" s="237"/>
      <c r="C417" s="238"/>
      <c r="D417" s="232" t="s">
        <v>138</v>
      </c>
      <c r="E417" s="239" t="s">
        <v>1</v>
      </c>
      <c r="F417" s="240" t="s">
        <v>594</v>
      </c>
      <c r="G417" s="238"/>
      <c r="H417" s="241">
        <v>0.47499999999999998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138</v>
      </c>
      <c r="AU417" s="247" t="s">
        <v>89</v>
      </c>
      <c r="AV417" s="13" t="s">
        <v>89</v>
      </c>
      <c r="AW417" s="13" t="s">
        <v>34</v>
      </c>
      <c r="AX417" s="13" t="s">
        <v>79</v>
      </c>
      <c r="AY417" s="247" t="s">
        <v>127</v>
      </c>
    </row>
    <row r="418" s="13" customFormat="1">
      <c r="A418" s="13"/>
      <c r="B418" s="237"/>
      <c r="C418" s="238"/>
      <c r="D418" s="232" t="s">
        <v>138</v>
      </c>
      <c r="E418" s="239" t="s">
        <v>1</v>
      </c>
      <c r="F418" s="240" t="s">
        <v>595</v>
      </c>
      <c r="G418" s="238"/>
      <c r="H418" s="241">
        <v>7.0469999999999997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138</v>
      </c>
      <c r="AU418" s="247" t="s">
        <v>89</v>
      </c>
      <c r="AV418" s="13" t="s">
        <v>89</v>
      </c>
      <c r="AW418" s="13" t="s">
        <v>34</v>
      </c>
      <c r="AX418" s="13" t="s">
        <v>79</v>
      </c>
      <c r="AY418" s="247" t="s">
        <v>127</v>
      </c>
    </row>
    <row r="419" s="13" customFormat="1">
      <c r="A419" s="13"/>
      <c r="B419" s="237"/>
      <c r="C419" s="238"/>
      <c r="D419" s="232" t="s">
        <v>138</v>
      </c>
      <c r="E419" s="239" t="s">
        <v>1</v>
      </c>
      <c r="F419" s="240" t="s">
        <v>596</v>
      </c>
      <c r="G419" s="238"/>
      <c r="H419" s="241">
        <v>5.835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138</v>
      </c>
      <c r="AU419" s="247" t="s">
        <v>89</v>
      </c>
      <c r="AV419" s="13" t="s">
        <v>89</v>
      </c>
      <c r="AW419" s="13" t="s">
        <v>34</v>
      </c>
      <c r="AX419" s="13" t="s">
        <v>79</v>
      </c>
      <c r="AY419" s="247" t="s">
        <v>127</v>
      </c>
    </row>
    <row r="420" s="13" customFormat="1">
      <c r="A420" s="13"/>
      <c r="B420" s="237"/>
      <c r="C420" s="238"/>
      <c r="D420" s="232" t="s">
        <v>138</v>
      </c>
      <c r="E420" s="239" t="s">
        <v>1</v>
      </c>
      <c r="F420" s="240" t="s">
        <v>597</v>
      </c>
      <c r="G420" s="238"/>
      <c r="H420" s="241">
        <v>4.4779999999999998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138</v>
      </c>
      <c r="AU420" s="247" t="s">
        <v>89</v>
      </c>
      <c r="AV420" s="13" t="s">
        <v>89</v>
      </c>
      <c r="AW420" s="13" t="s">
        <v>34</v>
      </c>
      <c r="AX420" s="13" t="s">
        <v>79</v>
      </c>
      <c r="AY420" s="247" t="s">
        <v>127</v>
      </c>
    </row>
    <row r="421" s="13" customFormat="1">
      <c r="A421" s="13"/>
      <c r="B421" s="237"/>
      <c r="C421" s="238"/>
      <c r="D421" s="232" t="s">
        <v>138</v>
      </c>
      <c r="E421" s="239" t="s">
        <v>1</v>
      </c>
      <c r="F421" s="240" t="s">
        <v>598</v>
      </c>
      <c r="G421" s="238"/>
      <c r="H421" s="241">
        <v>0.23999999999999999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138</v>
      </c>
      <c r="AU421" s="247" t="s">
        <v>89</v>
      </c>
      <c r="AV421" s="13" t="s">
        <v>89</v>
      </c>
      <c r="AW421" s="13" t="s">
        <v>34</v>
      </c>
      <c r="AX421" s="13" t="s">
        <v>79</v>
      </c>
      <c r="AY421" s="247" t="s">
        <v>127</v>
      </c>
    </row>
    <row r="422" s="13" customFormat="1">
      <c r="A422" s="13"/>
      <c r="B422" s="237"/>
      <c r="C422" s="238"/>
      <c r="D422" s="232" t="s">
        <v>138</v>
      </c>
      <c r="E422" s="239" t="s">
        <v>1</v>
      </c>
      <c r="F422" s="240" t="s">
        <v>599</v>
      </c>
      <c r="G422" s="238"/>
      <c r="H422" s="241">
        <v>0.089999999999999997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138</v>
      </c>
      <c r="AU422" s="247" t="s">
        <v>89</v>
      </c>
      <c r="AV422" s="13" t="s">
        <v>89</v>
      </c>
      <c r="AW422" s="13" t="s">
        <v>34</v>
      </c>
      <c r="AX422" s="13" t="s">
        <v>79</v>
      </c>
      <c r="AY422" s="247" t="s">
        <v>127</v>
      </c>
    </row>
    <row r="423" s="13" customFormat="1">
      <c r="A423" s="13"/>
      <c r="B423" s="237"/>
      <c r="C423" s="238"/>
      <c r="D423" s="232" t="s">
        <v>138</v>
      </c>
      <c r="E423" s="239" t="s">
        <v>1</v>
      </c>
      <c r="F423" s="240" t="s">
        <v>600</v>
      </c>
      <c r="G423" s="238"/>
      <c r="H423" s="241">
        <v>0.626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138</v>
      </c>
      <c r="AU423" s="247" t="s">
        <v>89</v>
      </c>
      <c r="AV423" s="13" t="s">
        <v>89</v>
      </c>
      <c r="AW423" s="13" t="s">
        <v>34</v>
      </c>
      <c r="AX423" s="13" t="s">
        <v>79</v>
      </c>
      <c r="AY423" s="247" t="s">
        <v>127</v>
      </c>
    </row>
    <row r="424" s="13" customFormat="1">
      <c r="A424" s="13"/>
      <c r="B424" s="237"/>
      <c r="C424" s="238"/>
      <c r="D424" s="232" t="s">
        <v>138</v>
      </c>
      <c r="E424" s="239" t="s">
        <v>1</v>
      </c>
      <c r="F424" s="240" t="s">
        <v>601</v>
      </c>
      <c r="G424" s="238"/>
      <c r="H424" s="241">
        <v>0.057000000000000002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138</v>
      </c>
      <c r="AU424" s="247" t="s">
        <v>89</v>
      </c>
      <c r="AV424" s="13" t="s">
        <v>89</v>
      </c>
      <c r="AW424" s="13" t="s">
        <v>34</v>
      </c>
      <c r="AX424" s="13" t="s">
        <v>79</v>
      </c>
      <c r="AY424" s="247" t="s">
        <v>127</v>
      </c>
    </row>
    <row r="425" s="14" customFormat="1">
      <c r="A425" s="14"/>
      <c r="B425" s="248"/>
      <c r="C425" s="249"/>
      <c r="D425" s="232" t="s">
        <v>138</v>
      </c>
      <c r="E425" s="250" t="s">
        <v>1</v>
      </c>
      <c r="F425" s="251" t="s">
        <v>176</v>
      </c>
      <c r="G425" s="249"/>
      <c r="H425" s="252">
        <v>20.222999999999999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138</v>
      </c>
      <c r="AU425" s="258" t="s">
        <v>89</v>
      </c>
      <c r="AV425" s="14" t="s">
        <v>134</v>
      </c>
      <c r="AW425" s="14" t="s">
        <v>34</v>
      </c>
      <c r="AX425" s="14" t="s">
        <v>87</v>
      </c>
      <c r="AY425" s="258" t="s">
        <v>127</v>
      </c>
    </row>
    <row r="426" s="2" customFormat="1" ht="16.5" customHeight="1">
      <c r="A426" s="39"/>
      <c r="B426" s="40"/>
      <c r="C426" s="219" t="s">
        <v>602</v>
      </c>
      <c r="D426" s="219" t="s">
        <v>130</v>
      </c>
      <c r="E426" s="220" t="s">
        <v>603</v>
      </c>
      <c r="F426" s="221" t="s">
        <v>604</v>
      </c>
      <c r="G426" s="222" t="s">
        <v>205</v>
      </c>
      <c r="H426" s="223">
        <v>138.05199999999999</v>
      </c>
      <c r="I426" s="224"/>
      <c r="J426" s="225">
        <f>ROUND(I426*H426,2)</f>
        <v>0</v>
      </c>
      <c r="K426" s="221" t="s">
        <v>1</v>
      </c>
      <c r="L426" s="45"/>
      <c r="M426" s="226" t="s">
        <v>1</v>
      </c>
      <c r="N426" s="227" t="s">
        <v>44</v>
      </c>
      <c r="O426" s="92"/>
      <c r="P426" s="228">
        <f>O426*H426</f>
        <v>0</v>
      </c>
      <c r="Q426" s="228">
        <v>0.0051900000000000002</v>
      </c>
      <c r="R426" s="228">
        <f>Q426*H426</f>
        <v>0.71648988000000002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134</v>
      </c>
      <c r="AT426" s="230" t="s">
        <v>130</v>
      </c>
      <c r="AU426" s="230" t="s">
        <v>89</v>
      </c>
      <c r="AY426" s="18" t="s">
        <v>127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87</v>
      </c>
      <c r="BK426" s="231">
        <f>ROUND(I426*H426,2)</f>
        <v>0</v>
      </c>
      <c r="BL426" s="18" t="s">
        <v>134</v>
      </c>
      <c r="BM426" s="230" t="s">
        <v>605</v>
      </c>
    </row>
    <row r="427" s="2" customFormat="1">
      <c r="A427" s="39"/>
      <c r="B427" s="40"/>
      <c r="C427" s="41"/>
      <c r="D427" s="232" t="s">
        <v>136</v>
      </c>
      <c r="E427" s="41"/>
      <c r="F427" s="233" t="s">
        <v>606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136</v>
      </c>
      <c r="AU427" s="18" t="s">
        <v>89</v>
      </c>
    </row>
    <row r="428" s="13" customFormat="1">
      <c r="A428" s="13"/>
      <c r="B428" s="237"/>
      <c r="C428" s="238"/>
      <c r="D428" s="232" t="s">
        <v>138</v>
      </c>
      <c r="E428" s="239" t="s">
        <v>1</v>
      </c>
      <c r="F428" s="240" t="s">
        <v>607</v>
      </c>
      <c r="G428" s="238"/>
      <c r="H428" s="241">
        <v>6.556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138</v>
      </c>
      <c r="AU428" s="247" t="s">
        <v>89</v>
      </c>
      <c r="AV428" s="13" t="s">
        <v>89</v>
      </c>
      <c r="AW428" s="13" t="s">
        <v>34</v>
      </c>
      <c r="AX428" s="13" t="s">
        <v>79</v>
      </c>
      <c r="AY428" s="247" t="s">
        <v>127</v>
      </c>
    </row>
    <row r="429" s="13" customFormat="1">
      <c r="A429" s="13"/>
      <c r="B429" s="237"/>
      <c r="C429" s="238"/>
      <c r="D429" s="232" t="s">
        <v>138</v>
      </c>
      <c r="E429" s="239" t="s">
        <v>1</v>
      </c>
      <c r="F429" s="240" t="s">
        <v>608</v>
      </c>
      <c r="G429" s="238"/>
      <c r="H429" s="241">
        <v>3.3879999999999999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138</v>
      </c>
      <c r="AU429" s="247" t="s">
        <v>89</v>
      </c>
      <c r="AV429" s="13" t="s">
        <v>89</v>
      </c>
      <c r="AW429" s="13" t="s">
        <v>34</v>
      </c>
      <c r="AX429" s="13" t="s">
        <v>79</v>
      </c>
      <c r="AY429" s="247" t="s">
        <v>127</v>
      </c>
    </row>
    <row r="430" s="13" customFormat="1">
      <c r="A430" s="13"/>
      <c r="B430" s="237"/>
      <c r="C430" s="238"/>
      <c r="D430" s="232" t="s">
        <v>138</v>
      </c>
      <c r="E430" s="239" t="s">
        <v>1</v>
      </c>
      <c r="F430" s="240" t="s">
        <v>609</v>
      </c>
      <c r="G430" s="238"/>
      <c r="H430" s="241">
        <v>3.1680000000000001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138</v>
      </c>
      <c r="AU430" s="247" t="s">
        <v>89</v>
      </c>
      <c r="AV430" s="13" t="s">
        <v>89</v>
      </c>
      <c r="AW430" s="13" t="s">
        <v>34</v>
      </c>
      <c r="AX430" s="13" t="s">
        <v>79</v>
      </c>
      <c r="AY430" s="247" t="s">
        <v>127</v>
      </c>
    </row>
    <row r="431" s="13" customFormat="1">
      <c r="A431" s="13"/>
      <c r="B431" s="237"/>
      <c r="C431" s="238"/>
      <c r="D431" s="232" t="s">
        <v>138</v>
      </c>
      <c r="E431" s="239" t="s">
        <v>1</v>
      </c>
      <c r="F431" s="240" t="s">
        <v>610</v>
      </c>
      <c r="G431" s="238"/>
      <c r="H431" s="241">
        <v>48.600000000000001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138</v>
      </c>
      <c r="AU431" s="247" t="s">
        <v>89</v>
      </c>
      <c r="AV431" s="13" t="s">
        <v>89</v>
      </c>
      <c r="AW431" s="13" t="s">
        <v>34</v>
      </c>
      <c r="AX431" s="13" t="s">
        <v>79</v>
      </c>
      <c r="AY431" s="247" t="s">
        <v>127</v>
      </c>
    </row>
    <row r="432" s="13" customFormat="1">
      <c r="A432" s="13"/>
      <c r="B432" s="237"/>
      <c r="C432" s="238"/>
      <c r="D432" s="232" t="s">
        <v>138</v>
      </c>
      <c r="E432" s="239" t="s">
        <v>1</v>
      </c>
      <c r="F432" s="240" t="s">
        <v>611</v>
      </c>
      <c r="G432" s="238"/>
      <c r="H432" s="241">
        <v>38.899999999999999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138</v>
      </c>
      <c r="AU432" s="247" t="s">
        <v>89</v>
      </c>
      <c r="AV432" s="13" t="s">
        <v>89</v>
      </c>
      <c r="AW432" s="13" t="s">
        <v>34</v>
      </c>
      <c r="AX432" s="13" t="s">
        <v>79</v>
      </c>
      <c r="AY432" s="247" t="s">
        <v>127</v>
      </c>
    </row>
    <row r="433" s="13" customFormat="1">
      <c r="A433" s="13"/>
      <c r="B433" s="237"/>
      <c r="C433" s="238"/>
      <c r="D433" s="232" t="s">
        <v>138</v>
      </c>
      <c r="E433" s="239" t="s">
        <v>1</v>
      </c>
      <c r="F433" s="240" t="s">
        <v>612</v>
      </c>
      <c r="G433" s="238"/>
      <c r="H433" s="241">
        <v>30.879999999999999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138</v>
      </c>
      <c r="AU433" s="247" t="s">
        <v>89</v>
      </c>
      <c r="AV433" s="13" t="s">
        <v>89</v>
      </c>
      <c r="AW433" s="13" t="s">
        <v>34</v>
      </c>
      <c r="AX433" s="13" t="s">
        <v>79</v>
      </c>
      <c r="AY433" s="247" t="s">
        <v>127</v>
      </c>
    </row>
    <row r="434" s="13" customFormat="1">
      <c r="A434" s="13"/>
      <c r="B434" s="237"/>
      <c r="C434" s="238"/>
      <c r="D434" s="232" t="s">
        <v>138</v>
      </c>
      <c r="E434" s="239" t="s">
        <v>1</v>
      </c>
      <c r="F434" s="240" t="s">
        <v>613</v>
      </c>
      <c r="G434" s="238"/>
      <c r="H434" s="241">
        <v>1.6000000000000001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138</v>
      </c>
      <c r="AU434" s="247" t="s">
        <v>89</v>
      </c>
      <c r="AV434" s="13" t="s">
        <v>89</v>
      </c>
      <c r="AW434" s="13" t="s">
        <v>34</v>
      </c>
      <c r="AX434" s="13" t="s">
        <v>79</v>
      </c>
      <c r="AY434" s="247" t="s">
        <v>127</v>
      </c>
    </row>
    <row r="435" s="13" customFormat="1">
      <c r="A435" s="13"/>
      <c r="B435" s="237"/>
      <c r="C435" s="238"/>
      <c r="D435" s="232" t="s">
        <v>138</v>
      </c>
      <c r="E435" s="239" t="s">
        <v>1</v>
      </c>
      <c r="F435" s="240" t="s">
        <v>614</v>
      </c>
      <c r="G435" s="238"/>
      <c r="H435" s="241">
        <v>0.40000000000000002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138</v>
      </c>
      <c r="AU435" s="247" t="s">
        <v>89</v>
      </c>
      <c r="AV435" s="13" t="s">
        <v>89</v>
      </c>
      <c r="AW435" s="13" t="s">
        <v>34</v>
      </c>
      <c r="AX435" s="13" t="s">
        <v>79</v>
      </c>
      <c r="AY435" s="247" t="s">
        <v>127</v>
      </c>
    </row>
    <row r="436" s="13" customFormat="1">
      <c r="A436" s="13"/>
      <c r="B436" s="237"/>
      <c r="C436" s="238"/>
      <c r="D436" s="232" t="s">
        <v>138</v>
      </c>
      <c r="E436" s="239" t="s">
        <v>1</v>
      </c>
      <c r="F436" s="240" t="s">
        <v>615</v>
      </c>
      <c r="G436" s="238"/>
      <c r="H436" s="241">
        <v>4.1699999999999999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138</v>
      </c>
      <c r="AU436" s="247" t="s">
        <v>89</v>
      </c>
      <c r="AV436" s="13" t="s">
        <v>89</v>
      </c>
      <c r="AW436" s="13" t="s">
        <v>34</v>
      </c>
      <c r="AX436" s="13" t="s">
        <v>79</v>
      </c>
      <c r="AY436" s="247" t="s">
        <v>127</v>
      </c>
    </row>
    <row r="437" s="13" customFormat="1">
      <c r="A437" s="13"/>
      <c r="B437" s="237"/>
      <c r="C437" s="238"/>
      <c r="D437" s="232" t="s">
        <v>138</v>
      </c>
      <c r="E437" s="239" t="s">
        <v>1</v>
      </c>
      <c r="F437" s="240" t="s">
        <v>616</v>
      </c>
      <c r="G437" s="238"/>
      <c r="H437" s="241">
        <v>0.39000000000000001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138</v>
      </c>
      <c r="AU437" s="247" t="s">
        <v>89</v>
      </c>
      <c r="AV437" s="13" t="s">
        <v>89</v>
      </c>
      <c r="AW437" s="13" t="s">
        <v>34</v>
      </c>
      <c r="AX437" s="13" t="s">
        <v>79</v>
      </c>
      <c r="AY437" s="247" t="s">
        <v>127</v>
      </c>
    </row>
    <row r="438" s="14" customFormat="1">
      <c r="A438" s="14"/>
      <c r="B438" s="248"/>
      <c r="C438" s="249"/>
      <c r="D438" s="232" t="s">
        <v>138</v>
      </c>
      <c r="E438" s="250" t="s">
        <v>1</v>
      </c>
      <c r="F438" s="251" t="s">
        <v>176</v>
      </c>
      <c r="G438" s="249"/>
      <c r="H438" s="252">
        <v>138.05199999999996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138</v>
      </c>
      <c r="AU438" s="258" t="s">
        <v>89</v>
      </c>
      <c r="AV438" s="14" t="s">
        <v>134</v>
      </c>
      <c r="AW438" s="14" t="s">
        <v>34</v>
      </c>
      <c r="AX438" s="14" t="s">
        <v>87</v>
      </c>
      <c r="AY438" s="258" t="s">
        <v>127</v>
      </c>
    </row>
    <row r="439" s="2" customFormat="1" ht="16.5" customHeight="1">
      <c r="A439" s="39"/>
      <c r="B439" s="40"/>
      <c r="C439" s="219" t="s">
        <v>617</v>
      </c>
      <c r="D439" s="219" t="s">
        <v>130</v>
      </c>
      <c r="E439" s="220" t="s">
        <v>618</v>
      </c>
      <c r="F439" s="221" t="s">
        <v>619</v>
      </c>
      <c r="G439" s="222" t="s">
        <v>205</v>
      </c>
      <c r="H439" s="223">
        <v>138.05199999999999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44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134</v>
      </c>
      <c r="AT439" s="230" t="s">
        <v>130</v>
      </c>
      <c r="AU439" s="230" t="s">
        <v>89</v>
      </c>
      <c r="AY439" s="18" t="s">
        <v>127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87</v>
      </c>
      <c r="BK439" s="231">
        <f>ROUND(I439*H439,2)</f>
        <v>0</v>
      </c>
      <c r="BL439" s="18" t="s">
        <v>134</v>
      </c>
      <c r="BM439" s="230" t="s">
        <v>620</v>
      </c>
    </row>
    <row r="440" s="2" customFormat="1">
      <c r="A440" s="39"/>
      <c r="B440" s="40"/>
      <c r="C440" s="41"/>
      <c r="D440" s="232" t="s">
        <v>136</v>
      </c>
      <c r="E440" s="41"/>
      <c r="F440" s="233" t="s">
        <v>621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136</v>
      </c>
      <c r="AU440" s="18" t="s">
        <v>89</v>
      </c>
    </row>
    <row r="441" s="13" customFormat="1">
      <c r="A441" s="13"/>
      <c r="B441" s="237"/>
      <c r="C441" s="238"/>
      <c r="D441" s="232" t="s">
        <v>138</v>
      </c>
      <c r="E441" s="239" t="s">
        <v>1</v>
      </c>
      <c r="F441" s="240" t="s">
        <v>607</v>
      </c>
      <c r="G441" s="238"/>
      <c r="H441" s="241">
        <v>6.556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138</v>
      </c>
      <c r="AU441" s="247" t="s">
        <v>89</v>
      </c>
      <c r="AV441" s="13" t="s">
        <v>89</v>
      </c>
      <c r="AW441" s="13" t="s">
        <v>34</v>
      </c>
      <c r="AX441" s="13" t="s">
        <v>79</v>
      </c>
      <c r="AY441" s="247" t="s">
        <v>127</v>
      </c>
    </row>
    <row r="442" s="13" customFormat="1">
      <c r="A442" s="13"/>
      <c r="B442" s="237"/>
      <c r="C442" s="238"/>
      <c r="D442" s="232" t="s">
        <v>138</v>
      </c>
      <c r="E442" s="239" t="s">
        <v>1</v>
      </c>
      <c r="F442" s="240" t="s">
        <v>608</v>
      </c>
      <c r="G442" s="238"/>
      <c r="H442" s="241">
        <v>3.3879999999999999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138</v>
      </c>
      <c r="AU442" s="247" t="s">
        <v>89</v>
      </c>
      <c r="AV442" s="13" t="s">
        <v>89</v>
      </c>
      <c r="AW442" s="13" t="s">
        <v>34</v>
      </c>
      <c r="AX442" s="13" t="s">
        <v>79</v>
      </c>
      <c r="AY442" s="247" t="s">
        <v>127</v>
      </c>
    </row>
    <row r="443" s="13" customFormat="1">
      <c r="A443" s="13"/>
      <c r="B443" s="237"/>
      <c r="C443" s="238"/>
      <c r="D443" s="232" t="s">
        <v>138</v>
      </c>
      <c r="E443" s="239" t="s">
        <v>1</v>
      </c>
      <c r="F443" s="240" t="s">
        <v>609</v>
      </c>
      <c r="G443" s="238"/>
      <c r="H443" s="241">
        <v>3.1680000000000001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138</v>
      </c>
      <c r="AU443" s="247" t="s">
        <v>89</v>
      </c>
      <c r="AV443" s="13" t="s">
        <v>89</v>
      </c>
      <c r="AW443" s="13" t="s">
        <v>34</v>
      </c>
      <c r="AX443" s="13" t="s">
        <v>79</v>
      </c>
      <c r="AY443" s="247" t="s">
        <v>127</v>
      </c>
    </row>
    <row r="444" s="13" customFormat="1">
      <c r="A444" s="13"/>
      <c r="B444" s="237"/>
      <c r="C444" s="238"/>
      <c r="D444" s="232" t="s">
        <v>138</v>
      </c>
      <c r="E444" s="239" t="s">
        <v>1</v>
      </c>
      <c r="F444" s="240" t="s">
        <v>610</v>
      </c>
      <c r="G444" s="238"/>
      <c r="H444" s="241">
        <v>48.600000000000001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138</v>
      </c>
      <c r="AU444" s="247" t="s">
        <v>89</v>
      </c>
      <c r="AV444" s="13" t="s">
        <v>89</v>
      </c>
      <c r="AW444" s="13" t="s">
        <v>34</v>
      </c>
      <c r="AX444" s="13" t="s">
        <v>79</v>
      </c>
      <c r="AY444" s="247" t="s">
        <v>127</v>
      </c>
    </row>
    <row r="445" s="13" customFormat="1">
      <c r="A445" s="13"/>
      <c r="B445" s="237"/>
      <c r="C445" s="238"/>
      <c r="D445" s="232" t="s">
        <v>138</v>
      </c>
      <c r="E445" s="239" t="s">
        <v>1</v>
      </c>
      <c r="F445" s="240" t="s">
        <v>611</v>
      </c>
      <c r="G445" s="238"/>
      <c r="H445" s="241">
        <v>38.899999999999999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138</v>
      </c>
      <c r="AU445" s="247" t="s">
        <v>89</v>
      </c>
      <c r="AV445" s="13" t="s">
        <v>89</v>
      </c>
      <c r="AW445" s="13" t="s">
        <v>34</v>
      </c>
      <c r="AX445" s="13" t="s">
        <v>79</v>
      </c>
      <c r="AY445" s="247" t="s">
        <v>127</v>
      </c>
    </row>
    <row r="446" s="13" customFormat="1">
      <c r="A446" s="13"/>
      <c r="B446" s="237"/>
      <c r="C446" s="238"/>
      <c r="D446" s="232" t="s">
        <v>138</v>
      </c>
      <c r="E446" s="239" t="s">
        <v>1</v>
      </c>
      <c r="F446" s="240" t="s">
        <v>612</v>
      </c>
      <c r="G446" s="238"/>
      <c r="H446" s="241">
        <v>30.879999999999999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138</v>
      </c>
      <c r="AU446" s="247" t="s">
        <v>89</v>
      </c>
      <c r="AV446" s="13" t="s">
        <v>89</v>
      </c>
      <c r="AW446" s="13" t="s">
        <v>34</v>
      </c>
      <c r="AX446" s="13" t="s">
        <v>79</v>
      </c>
      <c r="AY446" s="247" t="s">
        <v>127</v>
      </c>
    </row>
    <row r="447" s="13" customFormat="1">
      <c r="A447" s="13"/>
      <c r="B447" s="237"/>
      <c r="C447" s="238"/>
      <c r="D447" s="232" t="s">
        <v>138</v>
      </c>
      <c r="E447" s="239" t="s">
        <v>1</v>
      </c>
      <c r="F447" s="240" t="s">
        <v>613</v>
      </c>
      <c r="G447" s="238"/>
      <c r="H447" s="241">
        <v>1.6000000000000001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138</v>
      </c>
      <c r="AU447" s="247" t="s">
        <v>89</v>
      </c>
      <c r="AV447" s="13" t="s">
        <v>89</v>
      </c>
      <c r="AW447" s="13" t="s">
        <v>34</v>
      </c>
      <c r="AX447" s="13" t="s">
        <v>79</v>
      </c>
      <c r="AY447" s="247" t="s">
        <v>127</v>
      </c>
    </row>
    <row r="448" s="13" customFormat="1">
      <c r="A448" s="13"/>
      <c r="B448" s="237"/>
      <c r="C448" s="238"/>
      <c r="D448" s="232" t="s">
        <v>138</v>
      </c>
      <c r="E448" s="239" t="s">
        <v>1</v>
      </c>
      <c r="F448" s="240" t="s">
        <v>614</v>
      </c>
      <c r="G448" s="238"/>
      <c r="H448" s="241">
        <v>0.40000000000000002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138</v>
      </c>
      <c r="AU448" s="247" t="s">
        <v>89</v>
      </c>
      <c r="AV448" s="13" t="s">
        <v>89</v>
      </c>
      <c r="AW448" s="13" t="s">
        <v>34</v>
      </c>
      <c r="AX448" s="13" t="s">
        <v>79</v>
      </c>
      <c r="AY448" s="247" t="s">
        <v>127</v>
      </c>
    </row>
    <row r="449" s="13" customFormat="1">
      <c r="A449" s="13"/>
      <c r="B449" s="237"/>
      <c r="C449" s="238"/>
      <c r="D449" s="232" t="s">
        <v>138</v>
      </c>
      <c r="E449" s="239" t="s">
        <v>1</v>
      </c>
      <c r="F449" s="240" t="s">
        <v>615</v>
      </c>
      <c r="G449" s="238"/>
      <c r="H449" s="241">
        <v>4.1699999999999999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138</v>
      </c>
      <c r="AU449" s="247" t="s">
        <v>89</v>
      </c>
      <c r="AV449" s="13" t="s">
        <v>89</v>
      </c>
      <c r="AW449" s="13" t="s">
        <v>34</v>
      </c>
      <c r="AX449" s="13" t="s">
        <v>79</v>
      </c>
      <c r="AY449" s="247" t="s">
        <v>127</v>
      </c>
    </row>
    <row r="450" s="13" customFormat="1">
      <c r="A450" s="13"/>
      <c r="B450" s="237"/>
      <c r="C450" s="238"/>
      <c r="D450" s="232" t="s">
        <v>138</v>
      </c>
      <c r="E450" s="239" t="s">
        <v>1</v>
      </c>
      <c r="F450" s="240" t="s">
        <v>616</v>
      </c>
      <c r="G450" s="238"/>
      <c r="H450" s="241">
        <v>0.39000000000000001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138</v>
      </c>
      <c r="AU450" s="247" t="s">
        <v>89</v>
      </c>
      <c r="AV450" s="13" t="s">
        <v>89</v>
      </c>
      <c r="AW450" s="13" t="s">
        <v>34</v>
      </c>
      <c r="AX450" s="13" t="s">
        <v>79</v>
      </c>
      <c r="AY450" s="247" t="s">
        <v>127</v>
      </c>
    </row>
    <row r="451" s="14" customFormat="1">
      <c r="A451" s="14"/>
      <c r="B451" s="248"/>
      <c r="C451" s="249"/>
      <c r="D451" s="232" t="s">
        <v>138</v>
      </c>
      <c r="E451" s="250" t="s">
        <v>1</v>
      </c>
      <c r="F451" s="251" t="s">
        <v>176</v>
      </c>
      <c r="G451" s="249"/>
      <c r="H451" s="252">
        <v>138.05199999999996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8" t="s">
        <v>138</v>
      </c>
      <c r="AU451" s="258" t="s">
        <v>89</v>
      </c>
      <c r="AV451" s="14" t="s">
        <v>134</v>
      </c>
      <c r="AW451" s="14" t="s">
        <v>34</v>
      </c>
      <c r="AX451" s="14" t="s">
        <v>87</v>
      </c>
      <c r="AY451" s="258" t="s">
        <v>127</v>
      </c>
    </row>
    <row r="452" s="2" customFormat="1" ht="21.75" customHeight="1">
      <c r="A452" s="39"/>
      <c r="B452" s="40"/>
      <c r="C452" s="219" t="s">
        <v>622</v>
      </c>
      <c r="D452" s="219" t="s">
        <v>130</v>
      </c>
      <c r="E452" s="220" t="s">
        <v>623</v>
      </c>
      <c r="F452" s="221" t="s">
        <v>624</v>
      </c>
      <c r="G452" s="222" t="s">
        <v>133</v>
      </c>
      <c r="H452" s="223">
        <v>5.9349999999999996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44</v>
      </c>
      <c r="O452" s="92"/>
      <c r="P452" s="228">
        <f>O452*H452</f>
        <v>0</v>
      </c>
      <c r="Q452" s="228">
        <v>2.4533700000000001</v>
      </c>
      <c r="R452" s="228">
        <f>Q452*H452</f>
        <v>14.560750949999999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134</v>
      </c>
      <c r="AT452" s="230" t="s">
        <v>130</v>
      </c>
      <c r="AU452" s="230" t="s">
        <v>89</v>
      </c>
      <c r="AY452" s="18" t="s">
        <v>127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87</v>
      </c>
      <c r="BK452" s="231">
        <f>ROUND(I452*H452,2)</f>
        <v>0</v>
      </c>
      <c r="BL452" s="18" t="s">
        <v>134</v>
      </c>
      <c r="BM452" s="230" t="s">
        <v>625</v>
      </c>
    </row>
    <row r="453" s="2" customFormat="1">
      <c r="A453" s="39"/>
      <c r="B453" s="40"/>
      <c r="C453" s="41"/>
      <c r="D453" s="232" t="s">
        <v>136</v>
      </c>
      <c r="E453" s="41"/>
      <c r="F453" s="233" t="s">
        <v>626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136</v>
      </c>
      <c r="AU453" s="18" t="s">
        <v>89</v>
      </c>
    </row>
    <row r="454" s="13" customFormat="1">
      <c r="A454" s="13"/>
      <c r="B454" s="237"/>
      <c r="C454" s="238"/>
      <c r="D454" s="232" t="s">
        <v>138</v>
      </c>
      <c r="E454" s="239" t="s">
        <v>1</v>
      </c>
      <c r="F454" s="240" t="s">
        <v>627</v>
      </c>
      <c r="G454" s="238"/>
      <c r="H454" s="241">
        <v>3.673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138</v>
      </c>
      <c r="AU454" s="247" t="s">
        <v>89</v>
      </c>
      <c r="AV454" s="13" t="s">
        <v>89</v>
      </c>
      <c r="AW454" s="13" t="s">
        <v>34</v>
      </c>
      <c r="AX454" s="13" t="s">
        <v>79</v>
      </c>
      <c r="AY454" s="247" t="s">
        <v>127</v>
      </c>
    </row>
    <row r="455" s="13" customFormat="1">
      <c r="A455" s="13"/>
      <c r="B455" s="237"/>
      <c r="C455" s="238"/>
      <c r="D455" s="232" t="s">
        <v>138</v>
      </c>
      <c r="E455" s="239" t="s">
        <v>1</v>
      </c>
      <c r="F455" s="240" t="s">
        <v>628</v>
      </c>
      <c r="G455" s="238"/>
      <c r="H455" s="241">
        <v>2.262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138</v>
      </c>
      <c r="AU455" s="247" t="s">
        <v>89</v>
      </c>
      <c r="AV455" s="13" t="s">
        <v>89</v>
      </c>
      <c r="AW455" s="13" t="s">
        <v>34</v>
      </c>
      <c r="AX455" s="13" t="s">
        <v>79</v>
      </c>
      <c r="AY455" s="247" t="s">
        <v>127</v>
      </c>
    </row>
    <row r="456" s="14" customFormat="1">
      <c r="A456" s="14"/>
      <c r="B456" s="248"/>
      <c r="C456" s="249"/>
      <c r="D456" s="232" t="s">
        <v>138</v>
      </c>
      <c r="E456" s="250" t="s">
        <v>1</v>
      </c>
      <c r="F456" s="251" t="s">
        <v>176</v>
      </c>
      <c r="G456" s="249"/>
      <c r="H456" s="252">
        <v>5.9350000000000005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138</v>
      </c>
      <c r="AU456" s="258" t="s">
        <v>89</v>
      </c>
      <c r="AV456" s="14" t="s">
        <v>134</v>
      </c>
      <c r="AW456" s="14" t="s">
        <v>34</v>
      </c>
      <c r="AX456" s="14" t="s">
        <v>87</v>
      </c>
      <c r="AY456" s="258" t="s">
        <v>127</v>
      </c>
    </row>
    <row r="457" s="2" customFormat="1">
      <c r="A457" s="39"/>
      <c r="B457" s="40"/>
      <c r="C457" s="219" t="s">
        <v>629</v>
      </c>
      <c r="D457" s="219" t="s">
        <v>130</v>
      </c>
      <c r="E457" s="220" t="s">
        <v>630</v>
      </c>
      <c r="F457" s="221" t="s">
        <v>631</v>
      </c>
      <c r="G457" s="222" t="s">
        <v>144</v>
      </c>
      <c r="H457" s="223">
        <v>0.54800000000000004</v>
      </c>
      <c r="I457" s="224"/>
      <c r="J457" s="225">
        <f>ROUND(I457*H457,2)</f>
        <v>0</v>
      </c>
      <c r="K457" s="221" t="s">
        <v>1</v>
      </c>
      <c r="L457" s="45"/>
      <c r="M457" s="226" t="s">
        <v>1</v>
      </c>
      <c r="N457" s="227" t="s">
        <v>44</v>
      </c>
      <c r="O457" s="92"/>
      <c r="P457" s="228">
        <f>O457*H457</f>
        <v>0</v>
      </c>
      <c r="Q457" s="228">
        <v>1.04887</v>
      </c>
      <c r="R457" s="228">
        <f>Q457*H457</f>
        <v>0.57478076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134</v>
      </c>
      <c r="AT457" s="230" t="s">
        <v>130</v>
      </c>
      <c r="AU457" s="230" t="s">
        <v>89</v>
      </c>
      <c r="AY457" s="18" t="s">
        <v>127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87</v>
      </c>
      <c r="BK457" s="231">
        <f>ROUND(I457*H457,2)</f>
        <v>0</v>
      </c>
      <c r="BL457" s="18" t="s">
        <v>134</v>
      </c>
      <c r="BM457" s="230" t="s">
        <v>632</v>
      </c>
    </row>
    <row r="458" s="2" customFormat="1">
      <c r="A458" s="39"/>
      <c r="B458" s="40"/>
      <c r="C458" s="41"/>
      <c r="D458" s="232" t="s">
        <v>136</v>
      </c>
      <c r="E458" s="41"/>
      <c r="F458" s="233" t="s">
        <v>633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136</v>
      </c>
      <c r="AU458" s="18" t="s">
        <v>89</v>
      </c>
    </row>
    <row r="459" s="16" customFormat="1">
      <c r="A459" s="16"/>
      <c r="B459" s="283"/>
      <c r="C459" s="284"/>
      <c r="D459" s="232" t="s">
        <v>138</v>
      </c>
      <c r="E459" s="285" t="s">
        <v>1</v>
      </c>
      <c r="F459" s="286" t="s">
        <v>554</v>
      </c>
      <c r="G459" s="284"/>
      <c r="H459" s="285" t="s">
        <v>1</v>
      </c>
      <c r="I459" s="287"/>
      <c r="J459" s="284"/>
      <c r="K459" s="284"/>
      <c r="L459" s="288"/>
      <c r="M459" s="289"/>
      <c r="N459" s="290"/>
      <c r="O459" s="290"/>
      <c r="P459" s="290"/>
      <c r="Q459" s="290"/>
      <c r="R459" s="290"/>
      <c r="S459" s="290"/>
      <c r="T459" s="291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92" t="s">
        <v>138</v>
      </c>
      <c r="AU459" s="292" t="s">
        <v>89</v>
      </c>
      <c r="AV459" s="16" t="s">
        <v>87</v>
      </c>
      <c r="AW459" s="16" t="s">
        <v>34</v>
      </c>
      <c r="AX459" s="16" t="s">
        <v>79</v>
      </c>
      <c r="AY459" s="292" t="s">
        <v>127</v>
      </c>
    </row>
    <row r="460" s="13" customFormat="1">
      <c r="A460" s="13"/>
      <c r="B460" s="237"/>
      <c r="C460" s="238"/>
      <c r="D460" s="232" t="s">
        <v>138</v>
      </c>
      <c r="E460" s="239" t="s">
        <v>1</v>
      </c>
      <c r="F460" s="240" t="s">
        <v>634</v>
      </c>
      <c r="G460" s="238"/>
      <c r="H460" s="241">
        <v>0.062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138</v>
      </c>
      <c r="AU460" s="247" t="s">
        <v>89</v>
      </c>
      <c r="AV460" s="13" t="s">
        <v>89</v>
      </c>
      <c r="AW460" s="13" t="s">
        <v>34</v>
      </c>
      <c r="AX460" s="13" t="s">
        <v>79</v>
      </c>
      <c r="AY460" s="247" t="s">
        <v>127</v>
      </c>
    </row>
    <row r="461" s="13" customFormat="1">
      <c r="A461" s="13"/>
      <c r="B461" s="237"/>
      <c r="C461" s="238"/>
      <c r="D461" s="232" t="s">
        <v>138</v>
      </c>
      <c r="E461" s="239" t="s">
        <v>1</v>
      </c>
      <c r="F461" s="240" t="s">
        <v>635</v>
      </c>
      <c r="G461" s="238"/>
      <c r="H461" s="241">
        <v>0.078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138</v>
      </c>
      <c r="AU461" s="247" t="s">
        <v>89</v>
      </c>
      <c r="AV461" s="13" t="s">
        <v>89</v>
      </c>
      <c r="AW461" s="13" t="s">
        <v>34</v>
      </c>
      <c r="AX461" s="13" t="s">
        <v>79</v>
      </c>
      <c r="AY461" s="247" t="s">
        <v>127</v>
      </c>
    </row>
    <row r="462" s="13" customFormat="1">
      <c r="A462" s="13"/>
      <c r="B462" s="237"/>
      <c r="C462" s="238"/>
      <c r="D462" s="232" t="s">
        <v>138</v>
      </c>
      <c r="E462" s="239" t="s">
        <v>1</v>
      </c>
      <c r="F462" s="240" t="s">
        <v>636</v>
      </c>
      <c r="G462" s="238"/>
      <c r="H462" s="241">
        <v>0.083000000000000004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138</v>
      </c>
      <c r="AU462" s="247" t="s">
        <v>89</v>
      </c>
      <c r="AV462" s="13" t="s">
        <v>89</v>
      </c>
      <c r="AW462" s="13" t="s">
        <v>34</v>
      </c>
      <c r="AX462" s="13" t="s">
        <v>79</v>
      </c>
      <c r="AY462" s="247" t="s">
        <v>127</v>
      </c>
    </row>
    <row r="463" s="15" customFormat="1">
      <c r="A463" s="15"/>
      <c r="B463" s="262"/>
      <c r="C463" s="263"/>
      <c r="D463" s="232" t="s">
        <v>138</v>
      </c>
      <c r="E463" s="264" t="s">
        <v>1</v>
      </c>
      <c r="F463" s="265" t="s">
        <v>280</v>
      </c>
      <c r="G463" s="263"/>
      <c r="H463" s="266">
        <v>0.22300000000000003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138</v>
      </c>
      <c r="AU463" s="272" t="s">
        <v>89</v>
      </c>
      <c r="AV463" s="15" t="s">
        <v>147</v>
      </c>
      <c r="AW463" s="15" t="s">
        <v>34</v>
      </c>
      <c r="AX463" s="15" t="s">
        <v>79</v>
      </c>
      <c r="AY463" s="272" t="s">
        <v>127</v>
      </c>
    </row>
    <row r="464" s="16" customFormat="1">
      <c r="A464" s="16"/>
      <c r="B464" s="283"/>
      <c r="C464" s="284"/>
      <c r="D464" s="232" t="s">
        <v>138</v>
      </c>
      <c r="E464" s="285" t="s">
        <v>1</v>
      </c>
      <c r="F464" s="286" t="s">
        <v>637</v>
      </c>
      <c r="G464" s="284"/>
      <c r="H464" s="285" t="s">
        <v>1</v>
      </c>
      <c r="I464" s="287"/>
      <c r="J464" s="284"/>
      <c r="K464" s="284"/>
      <c r="L464" s="288"/>
      <c r="M464" s="289"/>
      <c r="N464" s="290"/>
      <c r="O464" s="290"/>
      <c r="P464" s="290"/>
      <c r="Q464" s="290"/>
      <c r="R464" s="290"/>
      <c r="S464" s="290"/>
      <c r="T464" s="291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92" t="s">
        <v>138</v>
      </c>
      <c r="AU464" s="292" t="s">
        <v>89</v>
      </c>
      <c r="AV464" s="16" t="s">
        <v>87</v>
      </c>
      <c r="AW464" s="16" t="s">
        <v>34</v>
      </c>
      <c r="AX464" s="16" t="s">
        <v>79</v>
      </c>
      <c r="AY464" s="292" t="s">
        <v>127</v>
      </c>
    </row>
    <row r="465" s="13" customFormat="1">
      <c r="A465" s="13"/>
      <c r="B465" s="237"/>
      <c r="C465" s="238"/>
      <c r="D465" s="232" t="s">
        <v>138</v>
      </c>
      <c r="E465" s="239" t="s">
        <v>1</v>
      </c>
      <c r="F465" s="240" t="s">
        <v>638</v>
      </c>
      <c r="G465" s="238"/>
      <c r="H465" s="241">
        <v>0.11799999999999999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138</v>
      </c>
      <c r="AU465" s="247" t="s">
        <v>89</v>
      </c>
      <c r="AV465" s="13" t="s">
        <v>89</v>
      </c>
      <c r="AW465" s="13" t="s">
        <v>34</v>
      </c>
      <c r="AX465" s="13" t="s">
        <v>79</v>
      </c>
      <c r="AY465" s="247" t="s">
        <v>127</v>
      </c>
    </row>
    <row r="466" s="13" customFormat="1">
      <c r="A466" s="13"/>
      <c r="B466" s="237"/>
      <c r="C466" s="238"/>
      <c r="D466" s="232" t="s">
        <v>138</v>
      </c>
      <c r="E466" s="239" t="s">
        <v>1</v>
      </c>
      <c r="F466" s="240" t="s">
        <v>639</v>
      </c>
      <c r="G466" s="238"/>
      <c r="H466" s="241">
        <v>0.10199999999999999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138</v>
      </c>
      <c r="AU466" s="247" t="s">
        <v>89</v>
      </c>
      <c r="AV466" s="13" t="s">
        <v>89</v>
      </c>
      <c r="AW466" s="13" t="s">
        <v>34</v>
      </c>
      <c r="AX466" s="13" t="s">
        <v>79</v>
      </c>
      <c r="AY466" s="247" t="s">
        <v>127</v>
      </c>
    </row>
    <row r="467" s="13" customFormat="1">
      <c r="A467" s="13"/>
      <c r="B467" s="237"/>
      <c r="C467" s="238"/>
      <c r="D467" s="232" t="s">
        <v>138</v>
      </c>
      <c r="E467" s="239" t="s">
        <v>1</v>
      </c>
      <c r="F467" s="240" t="s">
        <v>640</v>
      </c>
      <c r="G467" s="238"/>
      <c r="H467" s="241">
        <v>0.105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138</v>
      </c>
      <c r="AU467" s="247" t="s">
        <v>89</v>
      </c>
      <c r="AV467" s="13" t="s">
        <v>89</v>
      </c>
      <c r="AW467" s="13" t="s">
        <v>34</v>
      </c>
      <c r="AX467" s="13" t="s">
        <v>79</v>
      </c>
      <c r="AY467" s="247" t="s">
        <v>127</v>
      </c>
    </row>
    <row r="468" s="15" customFormat="1">
      <c r="A468" s="15"/>
      <c r="B468" s="262"/>
      <c r="C468" s="263"/>
      <c r="D468" s="232" t="s">
        <v>138</v>
      </c>
      <c r="E468" s="264" t="s">
        <v>1</v>
      </c>
      <c r="F468" s="265" t="s">
        <v>280</v>
      </c>
      <c r="G468" s="263"/>
      <c r="H468" s="266">
        <v>0.32499999999999996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2" t="s">
        <v>138</v>
      </c>
      <c r="AU468" s="272" t="s">
        <v>89</v>
      </c>
      <c r="AV468" s="15" t="s">
        <v>147</v>
      </c>
      <c r="AW468" s="15" t="s">
        <v>34</v>
      </c>
      <c r="AX468" s="15" t="s">
        <v>79</v>
      </c>
      <c r="AY468" s="272" t="s">
        <v>127</v>
      </c>
    </row>
    <row r="469" s="14" customFormat="1">
      <c r="A469" s="14"/>
      <c r="B469" s="248"/>
      <c r="C469" s="249"/>
      <c r="D469" s="232" t="s">
        <v>138</v>
      </c>
      <c r="E469" s="250" t="s">
        <v>1</v>
      </c>
      <c r="F469" s="251" t="s">
        <v>176</v>
      </c>
      <c r="G469" s="249"/>
      <c r="H469" s="252">
        <v>0.54800000000000004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138</v>
      </c>
      <c r="AU469" s="258" t="s">
        <v>89</v>
      </c>
      <c r="AV469" s="14" t="s">
        <v>134</v>
      </c>
      <c r="AW469" s="14" t="s">
        <v>34</v>
      </c>
      <c r="AX469" s="14" t="s">
        <v>87</v>
      </c>
      <c r="AY469" s="258" t="s">
        <v>127</v>
      </c>
    </row>
    <row r="470" s="2" customFormat="1">
      <c r="A470" s="39"/>
      <c r="B470" s="40"/>
      <c r="C470" s="219" t="s">
        <v>641</v>
      </c>
      <c r="D470" s="219" t="s">
        <v>130</v>
      </c>
      <c r="E470" s="220" t="s">
        <v>642</v>
      </c>
      <c r="F470" s="221" t="s">
        <v>643</v>
      </c>
      <c r="G470" s="222" t="s">
        <v>205</v>
      </c>
      <c r="H470" s="223">
        <v>27.052</v>
      </c>
      <c r="I470" s="224"/>
      <c r="J470" s="225">
        <f>ROUND(I470*H470,2)</f>
        <v>0</v>
      </c>
      <c r="K470" s="221" t="s">
        <v>1</v>
      </c>
      <c r="L470" s="45"/>
      <c r="M470" s="226" t="s">
        <v>1</v>
      </c>
      <c r="N470" s="227" t="s">
        <v>44</v>
      </c>
      <c r="O470" s="92"/>
      <c r="P470" s="228">
        <f>O470*H470</f>
        <v>0</v>
      </c>
      <c r="Q470" s="228">
        <v>0.01282</v>
      </c>
      <c r="R470" s="228">
        <f>Q470*H470</f>
        <v>0.34680664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134</v>
      </c>
      <c r="AT470" s="230" t="s">
        <v>130</v>
      </c>
      <c r="AU470" s="230" t="s">
        <v>89</v>
      </c>
      <c r="AY470" s="18" t="s">
        <v>127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87</v>
      </c>
      <c r="BK470" s="231">
        <f>ROUND(I470*H470,2)</f>
        <v>0</v>
      </c>
      <c r="BL470" s="18" t="s">
        <v>134</v>
      </c>
      <c r="BM470" s="230" t="s">
        <v>644</v>
      </c>
    </row>
    <row r="471" s="2" customFormat="1">
      <c r="A471" s="39"/>
      <c r="B471" s="40"/>
      <c r="C471" s="41"/>
      <c r="D471" s="232" t="s">
        <v>136</v>
      </c>
      <c r="E471" s="41"/>
      <c r="F471" s="233" t="s">
        <v>645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136</v>
      </c>
      <c r="AU471" s="18" t="s">
        <v>89</v>
      </c>
    </row>
    <row r="472" s="13" customFormat="1">
      <c r="A472" s="13"/>
      <c r="B472" s="237"/>
      <c r="C472" s="238"/>
      <c r="D472" s="232" t="s">
        <v>138</v>
      </c>
      <c r="E472" s="239" t="s">
        <v>1</v>
      </c>
      <c r="F472" s="240" t="s">
        <v>646</v>
      </c>
      <c r="G472" s="238"/>
      <c r="H472" s="241">
        <v>16.681999999999999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138</v>
      </c>
      <c r="AU472" s="247" t="s">
        <v>89</v>
      </c>
      <c r="AV472" s="13" t="s">
        <v>89</v>
      </c>
      <c r="AW472" s="13" t="s">
        <v>34</v>
      </c>
      <c r="AX472" s="13" t="s">
        <v>79</v>
      </c>
      <c r="AY472" s="247" t="s">
        <v>127</v>
      </c>
    </row>
    <row r="473" s="13" customFormat="1">
      <c r="A473" s="13"/>
      <c r="B473" s="237"/>
      <c r="C473" s="238"/>
      <c r="D473" s="232" t="s">
        <v>138</v>
      </c>
      <c r="E473" s="239" t="s">
        <v>1</v>
      </c>
      <c r="F473" s="240" t="s">
        <v>647</v>
      </c>
      <c r="G473" s="238"/>
      <c r="H473" s="241">
        <v>10.369999999999999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138</v>
      </c>
      <c r="AU473" s="247" t="s">
        <v>89</v>
      </c>
      <c r="AV473" s="13" t="s">
        <v>89</v>
      </c>
      <c r="AW473" s="13" t="s">
        <v>34</v>
      </c>
      <c r="AX473" s="13" t="s">
        <v>79</v>
      </c>
      <c r="AY473" s="247" t="s">
        <v>127</v>
      </c>
    </row>
    <row r="474" s="14" customFormat="1">
      <c r="A474" s="14"/>
      <c r="B474" s="248"/>
      <c r="C474" s="249"/>
      <c r="D474" s="232" t="s">
        <v>138</v>
      </c>
      <c r="E474" s="250" t="s">
        <v>1</v>
      </c>
      <c r="F474" s="251" t="s">
        <v>176</v>
      </c>
      <c r="G474" s="249"/>
      <c r="H474" s="252">
        <v>27.052</v>
      </c>
      <c r="I474" s="253"/>
      <c r="J474" s="249"/>
      <c r="K474" s="249"/>
      <c r="L474" s="254"/>
      <c r="M474" s="255"/>
      <c r="N474" s="256"/>
      <c r="O474" s="256"/>
      <c r="P474" s="256"/>
      <c r="Q474" s="256"/>
      <c r="R474" s="256"/>
      <c r="S474" s="256"/>
      <c r="T474" s="25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8" t="s">
        <v>138</v>
      </c>
      <c r="AU474" s="258" t="s">
        <v>89</v>
      </c>
      <c r="AV474" s="14" t="s">
        <v>134</v>
      </c>
      <c r="AW474" s="14" t="s">
        <v>34</v>
      </c>
      <c r="AX474" s="14" t="s">
        <v>87</v>
      </c>
      <c r="AY474" s="258" t="s">
        <v>127</v>
      </c>
    </row>
    <row r="475" s="2" customFormat="1">
      <c r="A475" s="39"/>
      <c r="B475" s="40"/>
      <c r="C475" s="219" t="s">
        <v>648</v>
      </c>
      <c r="D475" s="219" t="s">
        <v>130</v>
      </c>
      <c r="E475" s="220" t="s">
        <v>649</v>
      </c>
      <c r="F475" s="221" t="s">
        <v>650</v>
      </c>
      <c r="G475" s="222" t="s">
        <v>205</v>
      </c>
      <c r="H475" s="223">
        <v>27.052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44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134</v>
      </c>
      <c r="AT475" s="230" t="s">
        <v>130</v>
      </c>
      <c r="AU475" s="230" t="s">
        <v>89</v>
      </c>
      <c r="AY475" s="18" t="s">
        <v>127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87</v>
      </c>
      <c r="BK475" s="231">
        <f>ROUND(I475*H475,2)</f>
        <v>0</v>
      </c>
      <c r="BL475" s="18" t="s">
        <v>134</v>
      </c>
      <c r="BM475" s="230" t="s">
        <v>651</v>
      </c>
    </row>
    <row r="476" s="2" customFormat="1">
      <c r="A476" s="39"/>
      <c r="B476" s="40"/>
      <c r="C476" s="41"/>
      <c r="D476" s="232" t="s">
        <v>136</v>
      </c>
      <c r="E476" s="41"/>
      <c r="F476" s="233" t="s">
        <v>652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136</v>
      </c>
      <c r="AU476" s="18" t="s">
        <v>89</v>
      </c>
    </row>
    <row r="477" s="13" customFormat="1">
      <c r="A477" s="13"/>
      <c r="B477" s="237"/>
      <c r="C477" s="238"/>
      <c r="D477" s="232" t="s">
        <v>138</v>
      </c>
      <c r="E477" s="239" t="s">
        <v>1</v>
      </c>
      <c r="F477" s="240" t="s">
        <v>646</v>
      </c>
      <c r="G477" s="238"/>
      <c r="H477" s="241">
        <v>16.681999999999999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138</v>
      </c>
      <c r="AU477" s="247" t="s">
        <v>89</v>
      </c>
      <c r="AV477" s="13" t="s">
        <v>89</v>
      </c>
      <c r="AW477" s="13" t="s">
        <v>34</v>
      </c>
      <c r="AX477" s="13" t="s">
        <v>79</v>
      </c>
      <c r="AY477" s="247" t="s">
        <v>127</v>
      </c>
    </row>
    <row r="478" s="13" customFormat="1">
      <c r="A478" s="13"/>
      <c r="B478" s="237"/>
      <c r="C478" s="238"/>
      <c r="D478" s="232" t="s">
        <v>138</v>
      </c>
      <c r="E478" s="239" t="s">
        <v>1</v>
      </c>
      <c r="F478" s="240" t="s">
        <v>647</v>
      </c>
      <c r="G478" s="238"/>
      <c r="H478" s="241">
        <v>10.369999999999999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138</v>
      </c>
      <c r="AU478" s="247" t="s">
        <v>89</v>
      </c>
      <c r="AV478" s="13" t="s">
        <v>89</v>
      </c>
      <c r="AW478" s="13" t="s">
        <v>34</v>
      </c>
      <c r="AX478" s="13" t="s">
        <v>79</v>
      </c>
      <c r="AY478" s="247" t="s">
        <v>127</v>
      </c>
    </row>
    <row r="479" s="14" customFormat="1">
      <c r="A479" s="14"/>
      <c r="B479" s="248"/>
      <c r="C479" s="249"/>
      <c r="D479" s="232" t="s">
        <v>138</v>
      </c>
      <c r="E479" s="250" t="s">
        <v>1</v>
      </c>
      <c r="F479" s="251" t="s">
        <v>176</v>
      </c>
      <c r="G479" s="249"/>
      <c r="H479" s="252">
        <v>27.052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138</v>
      </c>
      <c r="AU479" s="258" t="s">
        <v>89</v>
      </c>
      <c r="AV479" s="14" t="s">
        <v>134</v>
      </c>
      <c r="AW479" s="14" t="s">
        <v>34</v>
      </c>
      <c r="AX479" s="14" t="s">
        <v>87</v>
      </c>
      <c r="AY479" s="258" t="s">
        <v>127</v>
      </c>
    </row>
    <row r="480" s="2" customFormat="1">
      <c r="A480" s="39"/>
      <c r="B480" s="40"/>
      <c r="C480" s="219" t="s">
        <v>653</v>
      </c>
      <c r="D480" s="219" t="s">
        <v>130</v>
      </c>
      <c r="E480" s="220" t="s">
        <v>654</v>
      </c>
      <c r="F480" s="221" t="s">
        <v>655</v>
      </c>
      <c r="G480" s="222" t="s">
        <v>205</v>
      </c>
      <c r="H480" s="223">
        <v>9.3200000000000003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44</v>
      </c>
      <c r="O480" s="92"/>
      <c r="P480" s="228">
        <f>O480*H480</f>
        <v>0</v>
      </c>
      <c r="Q480" s="228">
        <v>0.0087399999999999995</v>
      </c>
      <c r="R480" s="228">
        <f>Q480*H480</f>
        <v>0.081456799999999996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134</v>
      </c>
      <c r="AT480" s="230" t="s">
        <v>130</v>
      </c>
      <c r="AU480" s="230" t="s">
        <v>89</v>
      </c>
      <c r="AY480" s="18" t="s">
        <v>127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87</v>
      </c>
      <c r="BK480" s="231">
        <f>ROUND(I480*H480,2)</f>
        <v>0</v>
      </c>
      <c r="BL480" s="18" t="s">
        <v>134</v>
      </c>
      <c r="BM480" s="230" t="s">
        <v>656</v>
      </c>
    </row>
    <row r="481" s="2" customFormat="1">
      <c r="A481" s="39"/>
      <c r="B481" s="40"/>
      <c r="C481" s="41"/>
      <c r="D481" s="232" t="s">
        <v>136</v>
      </c>
      <c r="E481" s="41"/>
      <c r="F481" s="233" t="s">
        <v>657</v>
      </c>
      <c r="G481" s="41"/>
      <c r="H481" s="41"/>
      <c r="I481" s="234"/>
      <c r="J481" s="41"/>
      <c r="K481" s="41"/>
      <c r="L481" s="45"/>
      <c r="M481" s="235"/>
      <c r="N481" s="236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136</v>
      </c>
      <c r="AU481" s="18" t="s">
        <v>89</v>
      </c>
    </row>
    <row r="482" s="13" customFormat="1">
      <c r="A482" s="13"/>
      <c r="B482" s="237"/>
      <c r="C482" s="238"/>
      <c r="D482" s="232" t="s">
        <v>138</v>
      </c>
      <c r="E482" s="239" t="s">
        <v>1</v>
      </c>
      <c r="F482" s="240" t="s">
        <v>658</v>
      </c>
      <c r="G482" s="238"/>
      <c r="H482" s="241">
        <v>5.5800000000000001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138</v>
      </c>
      <c r="AU482" s="247" t="s">
        <v>89</v>
      </c>
      <c r="AV482" s="13" t="s">
        <v>89</v>
      </c>
      <c r="AW482" s="13" t="s">
        <v>34</v>
      </c>
      <c r="AX482" s="13" t="s">
        <v>79</v>
      </c>
      <c r="AY482" s="247" t="s">
        <v>127</v>
      </c>
    </row>
    <row r="483" s="13" customFormat="1">
      <c r="A483" s="13"/>
      <c r="B483" s="237"/>
      <c r="C483" s="238"/>
      <c r="D483" s="232" t="s">
        <v>138</v>
      </c>
      <c r="E483" s="239" t="s">
        <v>1</v>
      </c>
      <c r="F483" s="240" t="s">
        <v>659</v>
      </c>
      <c r="G483" s="238"/>
      <c r="H483" s="241">
        <v>3.7400000000000002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138</v>
      </c>
      <c r="AU483" s="247" t="s">
        <v>89</v>
      </c>
      <c r="AV483" s="13" t="s">
        <v>89</v>
      </c>
      <c r="AW483" s="13" t="s">
        <v>34</v>
      </c>
      <c r="AX483" s="13" t="s">
        <v>79</v>
      </c>
      <c r="AY483" s="247" t="s">
        <v>127</v>
      </c>
    </row>
    <row r="484" s="14" customFormat="1">
      <c r="A484" s="14"/>
      <c r="B484" s="248"/>
      <c r="C484" s="249"/>
      <c r="D484" s="232" t="s">
        <v>138</v>
      </c>
      <c r="E484" s="250" t="s">
        <v>1</v>
      </c>
      <c r="F484" s="251" t="s">
        <v>176</v>
      </c>
      <c r="G484" s="249"/>
      <c r="H484" s="252">
        <v>9.3200000000000003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138</v>
      </c>
      <c r="AU484" s="258" t="s">
        <v>89</v>
      </c>
      <c r="AV484" s="14" t="s">
        <v>134</v>
      </c>
      <c r="AW484" s="14" t="s">
        <v>34</v>
      </c>
      <c r="AX484" s="14" t="s">
        <v>87</v>
      </c>
      <c r="AY484" s="258" t="s">
        <v>127</v>
      </c>
    </row>
    <row r="485" s="2" customFormat="1">
      <c r="A485" s="39"/>
      <c r="B485" s="40"/>
      <c r="C485" s="219" t="s">
        <v>660</v>
      </c>
      <c r="D485" s="219" t="s">
        <v>130</v>
      </c>
      <c r="E485" s="220" t="s">
        <v>661</v>
      </c>
      <c r="F485" s="221" t="s">
        <v>662</v>
      </c>
      <c r="G485" s="222" t="s">
        <v>205</v>
      </c>
      <c r="H485" s="223">
        <v>9.3200000000000003</v>
      </c>
      <c r="I485" s="224"/>
      <c r="J485" s="225">
        <f>ROUND(I485*H485,2)</f>
        <v>0</v>
      </c>
      <c r="K485" s="221" t="s">
        <v>1</v>
      </c>
      <c r="L485" s="45"/>
      <c r="M485" s="226" t="s">
        <v>1</v>
      </c>
      <c r="N485" s="227" t="s">
        <v>44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134</v>
      </c>
      <c r="AT485" s="230" t="s">
        <v>130</v>
      </c>
      <c r="AU485" s="230" t="s">
        <v>89</v>
      </c>
      <c r="AY485" s="18" t="s">
        <v>127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87</v>
      </c>
      <c r="BK485" s="231">
        <f>ROUND(I485*H485,2)</f>
        <v>0</v>
      </c>
      <c r="BL485" s="18" t="s">
        <v>134</v>
      </c>
      <c r="BM485" s="230" t="s">
        <v>663</v>
      </c>
    </row>
    <row r="486" s="2" customFormat="1">
      <c r="A486" s="39"/>
      <c r="B486" s="40"/>
      <c r="C486" s="41"/>
      <c r="D486" s="232" t="s">
        <v>136</v>
      </c>
      <c r="E486" s="41"/>
      <c r="F486" s="233" t="s">
        <v>664</v>
      </c>
      <c r="G486" s="41"/>
      <c r="H486" s="41"/>
      <c r="I486" s="234"/>
      <c r="J486" s="41"/>
      <c r="K486" s="41"/>
      <c r="L486" s="45"/>
      <c r="M486" s="235"/>
      <c r="N486" s="23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136</v>
      </c>
      <c r="AU486" s="18" t="s">
        <v>89</v>
      </c>
    </row>
    <row r="487" s="13" customFormat="1">
      <c r="A487" s="13"/>
      <c r="B487" s="237"/>
      <c r="C487" s="238"/>
      <c r="D487" s="232" t="s">
        <v>138</v>
      </c>
      <c r="E487" s="239" t="s">
        <v>1</v>
      </c>
      <c r="F487" s="240" t="s">
        <v>658</v>
      </c>
      <c r="G487" s="238"/>
      <c r="H487" s="241">
        <v>5.5800000000000001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138</v>
      </c>
      <c r="AU487" s="247" t="s">
        <v>89</v>
      </c>
      <c r="AV487" s="13" t="s">
        <v>89</v>
      </c>
      <c r="AW487" s="13" t="s">
        <v>34</v>
      </c>
      <c r="AX487" s="13" t="s">
        <v>79</v>
      </c>
      <c r="AY487" s="247" t="s">
        <v>127</v>
      </c>
    </row>
    <row r="488" s="13" customFormat="1">
      <c r="A488" s="13"/>
      <c r="B488" s="237"/>
      <c r="C488" s="238"/>
      <c r="D488" s="232" t="s">
        <v>138</v>
      </c>
      <c r="E488" s="239" t="s">
        <v>1</v>
      </c>
      <c r="F488" s="240" t="s">
        <v>659</v>
      </c>
      <c r="G488" s="238"/>
      <c r="H488" s="241">
        <v>3.7400000000000002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138</v>
      </c>
      <c r="AU488" s="247" t="s">
        <v>89</v>
      </c>
      <c r="AV488" s="13" t="s">
        <v>89</v>
      </c>
      <c r="AW488" s="13" t="s">
        <v>34</v>
      </c>
      <c r="AX488" s="13" t="s">
        <v>79</v>
      </c>
      <c r="AY488" s="247" t="s">
        <v>127</v>
      </c>
    </row>
    <row r="489" s="14" customFormat="1">
      <c r="A489" s="14"/>
      <c r="B489" s="248"/>
      <c r="C489" s="249"/>
      <c r="D489" s="232" t="s">
        <v>138</v>
      </c>
      <c r="E489" s="250" t="s">
        <v>1</v>
      </c>
      <c r="F489" s="251" t="s">
        <v>176</v>
      </c>
      <c r="G489" s="249"/>
      <c r="H489" s="252">
        <v>9.3200000000000003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8" t="s">
        <v>138</v>
      </c>
      <c r="AU489" s="258" t="s">
        <v>89</v>
      </c>
      <c r="AV489" s="14" t="s">
        <v>134</v>
      </c>
      <c r="AW489" s="14" t="s">
        <v>34</v>
      </c>
      <c r="AX489" s="14" t="s">
        <v>87</v>
      </c>
      <c r="AY489" s="258" t="s">
        <v>127</v>
      </c>
    </row>
    <row r="490" s="12" customFormat="1" ht="22.8" customHeight="1">
      <c r="A490" s="12"/>
      <c r="B490" s="203"/>
      <c r="C490" s="204"/>
      <c r="D490" s="205" t="s">
        <v>78</v>
      </c>
      <c r="E490" s="217" t="s">
        <v>163</v>
      </c>
      <c r="F490" s="217" t="s">
        <v>665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P491+P609+P654</f>
        <v>0</v>
      </c>
      <c r="Q490" s="211"/>
      <c r="R490" s="212">
        <f>R491+R609+R654</f>
        <v>102.28380203</v>
      </c>
      <c r="S490" s="211"/>
      <c r="T490" s="213">
        <f>T491+T609+T654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87</v>
      </c>
      <c r="AT490" s="215" t="s">
        <v>78</v>
      </c>
      <c r="AU490" s="215" t="s">
        <v>87</v>
      </c>
      <c r="AY490" s="214" t="s">
        <v>127</v>
      </c>
      <c r="BK490" s="216">
        <f>BK491+BK609+BK654</f>
        <v>0</v>
      </c>
    </row>
    <row r="491" s="12" customFormat="1" ht="20.88" customHeight="1">
      <c r="A491" s="12"/>
      <c r="B491" s="203"/>
      <c r="C491" s="204"/>
      <c r="D491" s="205" t="s">
        <v>78</v>
      </c>
      <c r="E491" s="217" t="s">
        <v>666</v>
      </c>
      <c r="F491" s="217" t="s">
        <v>667</v>
      </c>
      <c r="G491" s="204"/>
      <c r="H491" s="204"/>
      <c r="I491" s="207"/>
      <c r="J491" s="218">
        <f>BK491</f>
        <v>0</v>
      </c>
      <c r="K491" s="204"/>
      <c r="L491" s="209"/>
      <c r="M491" s="210"/>
      <c r="N491" s="211"/>
      <c r="O491" s="211"/>
      <c r="P491" s="212">
        <f>SUM(P492:P608)</f>
        <v>0</v>
      </c>
      <c r="Q491" s="211"/>
      <c r="R491" s="212">
        <f>SUM(R492:R608)</f>
        <v>26.286511900000001</v>
      </c>
      <c r="S491" s="211"/>
      <c r="T491" s="213">
        <f>SUM(T492:T608)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4" t="s">
        <v>87</v>
      </c>
      <c r="AT491" s="215" t="s">
        <v>78</v>
      </c>
      <c r="AU491" s="215" t="s">
        <v>89</v>
      </c>
      <c r="AY491" s="214" t="s">
        <v>127</v>
      </c>
      <c r="BK491" s="216">
        <f>SUM(BK492:BK608)</f>
        <v>0</v>
      </c>
    </row>
    <row r="492" s="2" customFormat="1">
      <c r="A492" s="39"/>
      <c r="B492" s="40"/>
      <c r="C492" s="219" t="s">
        <v>668</v>
      </c>
      <c r="D492" s="219" t="s">
        <v>130</v>
      </c>
      <c r="E492" s="220" t="s">
        <v>669</v>
      </c>
      <c r="F492" s="221" t="s">
        <v>670</v>
      </c>
      <c r="G492" s="222" t="s">
        <v>205</v>
      </c>
      <c r="H492" s="223">
        <v>1104.924</v>
      </c>
      <c r="I492" s="224"/>
      <c r="J492" s="225">
        <f>ROUND(I492*H492,2)</f>
        <v>0</v>
      </c>
      <c r="K492" s="221" t="s">
        <v>1</v>
      </c>
      <c r="L492" s="45"/>
      <c r="M492" s="226" t="s">
        <v>1</v>
      </c>
      <c r="N492" s="227" t="s">
        <v>44</v>
      </c>
      <c r="O492" s="92"/>
      <c r="P492" s="228">
        <f>O492*H492</f>
        <v>0</v>
      </c>
      <c r="Q492" s="228">
        <v>0.0073499999999999998</v>
      </c>
      <c r="R492" s="228">
        <f>Q492*H492</f>
        <v>8.121191399999999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134</v>
      </c>
      <c r="AT492" s="230" t="s">
        <v>130</v>
      </c>
      <c r="AU492" s="230" t="s">
        <v>147</v>
      </c>
      <c r="AY492" s="18" t="s">
        <v>127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87</v>
      </c>
      <c r="BK492" s="231">
        <f>ROUND(I492*H492,2)</f>
        <v>0</v>
      </c>
      <c r="BL492" s="18" t="s">
        <v>134</v>
      </c>
      <c r="BM492" s="230" t="s">
        <v>671</v>
      </c>
    </row>
    <row r="493" s="2" customFormat="1">
      <c r="A493" s="39"/>
      <c r="B493" s="40"/>
      <c r="C493" s="41"/>
      <c r="D493" s="232" t="s">
        <v>136</v>
      </c>
      <c r="E493" s="41"/>
      <c r="F493" s="233" t="s">
        <v>672</v>
      </c>
      <c r="G493" s="41"/>
      <c r="H493" s="41"/>
      <c r="I493" s="234"/>
      <c r="J493" s="41"/>
      <c r="K493" s="41"/>
      <c r="L493" s="45"/>
      <c r="M493" s="235"/>
      <c r="N493" s="236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136</v>
      </c>
      <c r="AU493" s="18" t="s">
        <v>147</v>
      </c>
    </row>
    <row r="494" s="13" customFormat="1">
      <c r="A494" s="13"/>
      <c r="B494" s="237"/>
      <c r="C494" s="238"/>
      <c r="D494" s="232" t="s">
        <v>138</v>
      </c>
      <c r="E494" s="239" t="s">
        <v>1</v>
      </c>
      <c r="F494" s="240" t="s">
        <v>673</v>
      </c>
      <c r="G494" s="238"/>
      <c r="H494" s="241">
        <v>37.435000000000002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138</v>
      </c>
      <c r="AU494" s="247" t="s">
        <v>147</v>
      </c>
      <c r="AV494" s="13" t="s">
        <v>89</v>
      </c>
      <c r="AW494" s="13" t="s">
        <v>34</v>
      </c>
      <c r="AX494" s="13" t="s">
        <v>79</v>
      </c>
      <c r="AY494" s="247" t="s">
        <v>127</v>
      </c>
    </row>
    <row r="495" s="13" customFormat="1">
      <c r="A495" s="13"/>
      <c r="B495" s="237"/>
      <c r="C495" s="238"/>
      <c r="D495" s="232" t="s">
        <v>138</v>
      </c>
      <c r="E495" s="239" t="s">
        <v>1</v>
      </c>
      <c r="F495" s="240" t="s">
        <v>674</v>
      </c>
      <c r="G495" s="238"/>
      <c r="H495" s="241">
        <v>21.178999999999998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138</v>
      </c>
      <c r="AU495" s="247" t="s">
        <v>147</v>
      </c>
      <c r="AV495" s="13" t="s">
        <v>89</v>
      </c>
      <c r="AW495" s="13" t="s">
        <v>34</v>
      </c>
      <c r="AX495" s="13" t="s">
        <v>79</v>
      </c>
      <c r="AY495" s="247" t="s">
        <v>127</v>
      </c>
    </row>
    <row r="496" s="13" customFormat="1">
      <c r="A496" s="13"/>
      <c r="B496" s="237"/>
      <c r="C496" s="238"/>
      <c r="D496" s="232" t="s">
        <v>138</v>
      </c>
      <c r="E496" s="239" t="s">
        <v>1</v>
      </c>
      <c r="F496" s="240" t="s">
        <v>675</v>
      </c>
      <c r="G496" s="238"/>
      <c r="H496" s="241">
        <v>30.254999999999999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138</v>
      </c>
      <c r="AU496" s="247" t="s">
        <v>147</v>
      </c>
      <c r="AV496" s="13" t="s">
        <v>89</v>
      </c>
      <c r="AW496" s="13" t="s">
        <v>34</v>
      </c>
      <c r="AX496" s="13" t="s">
        <v>79</v>
      </c>
      <c r="AY496" s="247" t="s">
        <v>127</v>
      </c>
    </row>
    <row r="497" s="13" customFormat="1">
      <c r="A497" s="13"/>
      <c r="B497" s="237"/>
      <c r="C497" s="238"/>
      <c r="D497" s="232" t="s">
        <v>138</v>
      </c>
      <c r="E497" s="239" t="s">
        <v>1</v>
      </c>
      <c r="F497" s="240" t="s">
        <v>676</v>
      </c>
      <c r="G497" s="238"/>
      <c r="H497" s="241">
        <v>15.198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138</v>
      </c>
      <c r="AU497" s="247" t="s">
        <v>147</v>
      </c>
      <c r="AV497" s="13" t="s">
        <v>89</v>
      </c>
      <c r="AW497" s="13" t="s">
        <v>34</v>
      </c>
      <c r="AX497" s="13" t="s">
        <v>79</v>
      </c>
      <c r="AY497" s="247" t="s">
        <v>127</v>
      </c>
    </row>
    <row r="498" s="13" customFormat="1">
      <c r="A498" s="13"/>
      <c r="B498" s="237"/>
      <c r="C498" s="238"/>
      <c r="D498" s="232" t="s">
        <v>138</v>
      </c>
      <c r="E498" s="239" t="s">
        <v>1</v>
      </c>
      <c r="F498" s="240" t="s">
        <v>677</v>
      </c>
      <c r="G498" s="238"/>
      <c r="H498" s="241">
        <v>30.901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138</v>
      </c>
      <c r="AU498" s="247" t="s">
        <v>147</v>
      </c>
      <c r="AV498" s="13" t="s">
        <v>89</v>
      </c>
      <c r="AW498" s="13" t="s">
        <v>34</v>
      </c>
      <c r="AX498" s="13" t="s">
        <v>79</v>
      </c>
      <c r="AY498" s="247" t="s">
        <v>127</v>
      </c>
    </row>
    <row r="499" s="13" customFormat="1">
      <c r="A499" s="13"/>
      <c r="B499" s="237"/>
      <c r="C499" s="238"/>
      <c r="D499" s="232" t="s">
        <v>138</v>
      </c>
      <c r="E499" s="239" t="s">
        <v>1</v>
      </c>
      <c r="F499" s="240" t="s">
        <v>678</v>
      </c>
      <c r="G499" s="238"/>
      <c r="H499" s="241">
        <v>58.444000000000003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138</v>
      </c>
      <c r="AU499" s="247" t="s">
        <v>147</v>
      </c>
      <c r="AV499" s="13" t="s">
        <v>89</v>
      </c>
      <c r="AW499" s="13" t="s">
        <v>34</v>
      </c>
      <c r="AX499" s="13" t="s">
        <v>79</v>
      </c>
      <c r="AY499" s="247" t="s">
        <v>127</v>
      </c>
    </row>
    <row r="500" s="13" customFormat="1">
      <c r="A500" s="13"/>
      <c r="B500" s="237"/>
      <c r="C500" s="238"/>
      <c r="D500" s="232" t="s">
        <v>138</v>
      </c>
      <c r="E500" s="239" t="s">
        <v>1</v>
      </c>
      <c r="F500" s="240" t="s">
        <v>679</v>
      </c>
      <c r="G500" s="238"/>
      <c r="H500" s="241">
        <v>120.661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138</v>
      </c>
      <c r="AU500" s="247" t="s">
        <v>147</v>
      </c>
      <c r="AV500" s="13" t="s">
        <v>89</v>
      </c>
      <c r="AW500" s="13" t="s">
        <v>34</v>
      </c>
      <c r="AX500" s="13" t="s">
        <v>79</v>
      </c>
      <c r="AY500" s="247" t="s">
        <v>127</v>
      </c>
    </row>
    <row r="501" s="13" customFormat="1">
      <c r="A501" s="13"/>
      <c r="B501" s="237"/>
      <c r="C501" s="238"/>
      <c r="D501" s="232" t="s">
        <v>138</v>
      </c>
      <c r="E501" s="239" t="s">
        <v>1</v>
      </c>
      <c r="F501" s="240" t="s">
        <v>680</v>
      </c>
      <c r="G501" s="238"/>
      <c r="H501" s="241">
        <v>17.873999999999999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138</v>
      </c>
      <c r="AU501" s="247" t="s">
        <v>147</v>
      </c>
      <c r="AV501" s="13" t="s">
        <v>89</v>
      </c>
      <c r="AW501" s="13" t="s">
        <v>34</v>
      </c>
      <c r="AX501" s="13" t="s">
        <v>79</v>
      </c>
      <c r="AY501" s="247" t="s">
        <v>127</v>
      </c>
    </row>
    <row r="502" s="13" customFormat="1">
      <c r="A502" s="13"/>
      <c r="B502" s="237"/>
      <c r="C502" s="238"/>
      <c r="D502" s="232" t="s">
        <v>138</v>
      </c>
      <c r="E502" s="239" t="s">
        <v>1</v>
      </c>
      <c r="F502" s="240" t="s">
        <v>681</v>
      </c>
      <c r="G502" s="238"/>
      <c r="H502" s="241">
        <v>49.661000000000001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138</v>
      </c>
      <c r="AU502" s="247" t="s">
        <v>147</v>
      </c>
      <c r="AV502" s="13" t="s">
        <v>89</v>
      </c>
      <c r="AW502" s="13" t="s">
        <v>34</v>
      </c>
      <c r="AX502" s="13" t="s">
        <v>79</v>
      </c>
      <c r="AY502" s="247" t="s">
        <v>127</v>
      </c>
    </row>
    <row r="503" s="13" customFormat="1">
      <c r="A503" s="13"/>
      <c r="B503" s="237"/>
      <c r="C503" s="238"/>
      <c r="D503" s="232" t="s">
        <v>138</v>
      </c>
      <c r="E503" s="239" t="s">
        <v>1</v>
      </c>
      <c r="F503" s="240" t="s">
        <v>682</v>
      </c>
      <c r="G503" s="238"/>
      <c r="H503" s="241">
        <v>36.335000000000001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138</v>
      </c>
      <c r="AU503" s="247" t="s">
        <v>147</v>
      </c>
      <c r="AV503" s="13" t="s">
        <v>89</v>
      </c>
      <c r="AW503" s="13" t="s">
        <v>34</v>
      </c>
      <c r="AX503" s="13" t="s">
        <v>79</v>
      </c>
      <c r="AY503" s="247" t="s">
        <v>127</v>
      </c>
    </row>
    <row r="504" s="13" customFormat="1">
      <c r="A504" s="13"/>
      <c r="B504" s="237"/>
      <c r="C504" s="238"/>
      <c r="D504" s="232" t="s">
        <v>138</v>
      </c>
      <c r="E504" s="239" t="s">
        <v>1</v>
      </c>
      <c r="F504" s="240" t="s">
        <v>683</v>
      </c>
      <c r="G504" s="238"/>
      <c r="H504" s="241">
        <v>15.891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138</v>
      </c>
      <c r="AU504" s="247" t="s">
        <v>147</v>
      </c>
      <c r="AV504" s="13" t="s">
        <v>89</v>
      </c>
      <c r="AW504" s="13" t="s">
        <v>34</v>
      </c>
      <c r="AX504" s="13" t="s">
        <v>79</v>
      </c>
      <c r="AY504" s="247" t="s">
        <v>127</v>
      </c>
    </row>
    <row r="505" s="13" customFormat="1">
      <c r="A505" s="13"/>
      <c r="B505" s="237"/>
      <c r="C505" s="238"/>
      <c r="D505" s="232" t="s">
        <v>138</v>
      </c>
      <c r="E505" s="239" t="s">
        <v>1</v>
      </c>
      <c r="F505" s="240" t="s">
        <v>684</v>
      </c>
      <c r="G505" s="238"/>
      <c r="H505" s="241">
        <v>33.524999999999999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138</v>
      </c>
      <c r="AU505" s="247" t="s">
        <v>147</v>
      </c>
      <c r="AV505" s="13" t="s">
        <v>89</v>
      </c>
      <c r="AW505" s="13" t="s">
        <v>34</v>
      </c>
      <c r="AX505" s="13" t="s">
        <v>79</v>
      </c>
      <c r="AY505" s="247" t="s">
        <v>127</v>
      </c>
    </row>
    <row r="506" s="13" customFormat="1">
      <c r="A506" s="13"/>
      <c r="B506" s="237"/>
      <c r="C506" s="238"/>
      <c r="D506" s="232" t="s">
        <v>138</v>
      </c>
      <c r="E506" s="239" t="s">
        <v>1</v>
      </c>
      <c r="F506" s="240" t="s">
        <v>685</v>
      </c>
      <c r="G506" s="238"/>
      <c r="H506" s="241">
        <v>40.377000000000002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138</v>
      </c>
      <c r="AU506" s="247" t="s">
        <v>147</v>
      </c>
      <c r="AV506" s="13" t="s">
        <v>89</v>
      </c>
      <c r="AW506" s="13" t="s">
        <v>34</v>
      </c>
      <c r="AX506" s="13" t="s">
        <v>79</v>
      </c>
      <c r="AY506" s="247" t="s">
        <v>127</v>
      </c>
    </row>
    <row r="507" s="13" customFormat="1">
      <c r="A507" s="13"/>
      <c r="B507" s="237"/>
      <c r="C507" s="238"/>
      <c r="D507" s="232" t="s">
        <v>138</v>
      </c>
      <c r="E507" s="239" t="s">
        <v>1</v>
      </c>
      <c r="F507" s="240" t="s">
        <v>686</v>
      </c>
      <c r="G507" s="238"/>
      <c r="H507" s="241">
        <v>23.428000000000001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138</v>
      </c>
      <c r="AU507" s="247" t="s">
        <v>147</v>
      </c>
      <c r="AV507" s="13" t="s">
        <v>89</v>
      </c>
      <c r="AW507" s="13" t="s">
        <v>34</v>
      </c>
      <c r="AX507" s="13" t="s">
        <v>79</v>
      </c>
      <c r="AY507" s="247" t="s">
        <v>127</v>
      </c>
    </row>
    <row r="508" s="13" customFormat="1">
      <c r="A508" s="13"/>
      <c r="B508" s="237"/>
      <c r="C508" s="238"/>
      <c r="D508" s="232" t="s">
        <v>138</v>
      </c>
      <c r="E508" s="239" t="s">
        <v>1</v>
      </c>
      <c r="F508" s="240" t="s">
        <v>687</v>
      </c>
      <c r="G508" s="238"/>
      <c r="H508" s="241">
        <v>30.568000000000001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138</v>
      </c>
      <c r="AU508" s="247" t="s">
        <v>147</v>
      </c>
      <c r="AV508" s="13" t="s">
        <v>89</v>
      </c>
      <c r="AW508" s="13" t="s">
        <v>34</v>
      </c>
      <c r="AX508" s="13" t="s">
        <v>79</v>
      </c>
      <c r="AY508" s="247" t="s">
        <v>127</v>
      </c>
    </row>
    <row r="509" s="13" customFormat="1">
      <c r="A509" s="13"/>
      <c r="B509" s="237"/>
      <c r="C509" s="238"/>
      <c r="D509" s="232" t="s">
        <v>138</v>
      </c>
      <c r="E509" s="239" t="s">
        <v>1</v>
      </c>
      <c r="F509" s="240" t="s">
        <v>688</v>
      </c>
      <c r="G509" s="238"/>
      <c r="H509" s="241">
        <v>68.382999999999996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138</v>
      </c>
      <c r="AU509" s="247" t="s">
        <v>147</v>
      </c>
      <c r="AV509" s="13" t="s">
        <v>89</v>
      </c>
      <c r="AW509" s="13" t="s">
        <v>34</v>
      </c>
      <c r="AX509" s="13" t="s">
        <v>79</v>
      </c>
      <c r="AY509" s="247" t="s">
        <v>127</v>
      </c>
    </row>
    <row r="510" s="13" customFormat="1">
      <c r="A510" s="13"/>
      <c r="B510" s="237"/>
      <c r="C510" s="238"/>
      <c r="D510" s="232" t="s">
        <v>138</v>
      </c>
      <c r="E510" s="239" t="s">
        <v>1</v>
      </c>
      <c r="F510" s="240" t="s">
        <v>689</v>
      </c>
      <c r="G510" s="238"/>
      <c r="H510" s="241">
        <v>148.00899999999999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138</v>
      </c>
      <c r="AU510" s="247" t="s">
        <v>147</v>
      </c>
      <c r="AV510" s="13" t="s">
        <v>89</v>
      </c>
      <c r="AW510" s="13" t="s">
        <v>34</v>
      </c>
      <c r="AX510" s="13" t="s">
        <v>79</v>
      </c>
      <c r="AY510" s="247" t="s">
        <v>127</v>
      </c>
    </row>
    <row r="511" s="13" customFormat="1">
      <c r="A511" s="13"/>
      <c r="B511" s="237"/>
      <c r="C511" s="238"/>
      <c r="D511" s="232" t="s">
        <v>138</v>
      </c>
      <c r="E511" s="239" t="s">
        <v>1</v>
      </c>
      <c r="F511" s="240" t="s">
        <v>690</v>
      </c>
      <c r="G511" s="238"/>
      <c r="H511" s="241">
        <v>50.097999999999999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138</v>
      </c>
      <c r="AU511" s="247" t="s">
        <v>147</v>
      </c>
      <c r="AV511" s="13" t="s">
        <v>89</v>
      </c>
      <c r="AW511" s="13" t="s">
        <v>34</v>
      </c>
      <c r="AX511" s="13" t="s">
        <v>79</v>
      </c>
      <c r="AY511" s="247" t="s">
        <v>127</v>
      </c>
    </row>
    <row r="512" s="13" customFormat="1">
      <c r="A512" s="13"/>
      <c r="B512" s="237"/>
      <c r="C512" s="238"/>
      <c r="D512" s="232" t="s">
        <v>138</v>
      </c>
      <c r="E512" s="239" t="s">
        <v>1</v>
      </c>
      <c r="F512" s="240" t="s">
        <v>691</v>
      </c>
      <c r="G512" s="238"/>
      <c r="H512" s="241">
        <v>40.274999999999999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138</v>
      </c>
      <c r="AU512" s="247" t="s">
        <v>147</v>
      </c>
      <c r="AV512" s="13" t="s">
        <v>89</v>
      </c>
      <c r="AW512" s="13" t="s">
        <v>34</v>
      </c>
      <c r="AX512" s="13" t="s">
        <v>79</v>
      </c>
      <c r="AY512" s="247" t="s">
        <v>127</v>
      </c>
    </row>
    <row r="513" s="13" customFormat="1">
      <c r="A513" s="13"/>
      <c r="B513" s="237"/>
      <c r="C513" s="238"/>
      <c r="D513" s="232" t="s">
        <v>138</v>
      </c>
      <c r="E513" s="239" t="s">
        <v>1</v>
      </c>
      <c r="F513" s="240" t="s">
        <v>692</v>
      </c>
      <c r="G513" s="238"/>
      <c r="H513" s="241">
        <v>40.899000000000001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138</v>
      </c>
      <c r="AU513" s="247" t="s">
        <v>147</v>
      </c>
      <c r="AV513" s="13" t="s">
        <v>89</v>
      </c>
      <c r="AW513" s="13" t="s">
        <v>34</v>
      </c>
      <c r="AX513" s="13" t="s">
        <v>79</v>
      </c>
      <c r="AY513" s="247" t="s">
        <v>127</v>
      </c>
    </row>
    <row r="514" s="13" customFormat="1">
      <c r="A514" s="13"/>
      <c r="B514" s="237"/>
      <c r="C514" s="238"/>
      <c r="D514" s="232" t="s">
        <v>138</v>
      </c>
      <c r="E514" s="239" t="s">
        <v>1</v>
      </c>
      <c r="F514" s="240" t="s">
        <v>693</v>
      </c>
      <c r="G514" s="238"/>
      <c r="H514" s="241">
        <v>29.079000000000001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138</v>
      </c>
      <c r="AU514" s="247" t="s">
        <v>147</v>
      </c>
      <c r="AV514" s="13" t="s">
        <v>89</v>
      </c>
      <c r="AW514" s="13" t="s">
        <v>34</v>
      </c>
      <c r="AX514" s="13" t="s">
        <v>79</v>
      </c>
      <c r="AY514" s="247" t="s">
        <v>127</v>
      </c>
    </row>
    <row r="515" s="13" customFormat="1">
      <c r="A515" s="13"/>
      <c r="B515" s="237"/>
      <c r="C515" s="238"/>
      <c r="D515" s="232" t="s">
        <v>138</v>
      </c>
      <c r="E515" s="239" t="s">
        <v>1</v>
      </c>
      <c r="F515" s="240" t="s">
        <v>694</v>
      </c>
      <c r="G515" s="238"/>
      <c r="H515" s="241">
        <v>96.507000000000005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138</v>
      </c>
      <c r="AU515" s="247" t="s">
        <v>147</v>
      </c>
      <c r="AV515" s="13" t="s">
        <v>89</v>
      </c>
      <c r="AW515" s="13" t="s">
        <v>34</v>
      </c>
      <c r="AX515" s="13" t="s">
        <v>79</v>
      </c>
      <c r="AY515" s="247" t="s">
        <v>127</v>
      </c>
    </row>
    <row r="516" s="13" customFormat="1">
      <c r="A516" s="13"/>
      <c r="B516" s="237"/>
      <c r="C516" s="238"/>
      <c r="D516" s="232" t="s">
        <v>138</v>
      </c>
      <c r="E516" s="239" t="s">
        <v>1</v>
      </c>
      <c r="F516" s="240" t="s">
        <v>695</v>
      </c>
      <c r="G516" s="238"/>
      <c r="H516" s="241">
        <v>56.027000000000001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138</v>
      </c>
      <c r="AU516" s="247" t="s">
        <v>147</v>
      </c>
      <c r="AV516" s="13" t="s">
        <v>89</v>
      </c>
      <c r="AW516" s="13" t="s">
        <v>34</v>
      </c>
      <c r="AX516" s="13" t="s">
        <v>79</v>
      </c>
      <c r="AY516" s="247" t="s">
        <v>127</v>
      </c>
    </row>
    <row r="517" s="15" customFormat="1">
      <c r="A517" s="15"/>
      <c r="B517" s="262"/>
      <c r="C517" s="263"/>
      <c r="D517" s="232" t="s">
        <v>138</v>
      </c>
      <c r="E517" s="264" t="s">
        <v>1</v>
      </c>
      <c r="F517" s="265" t="s">
        <v>280</v>
      </c>
      <c r="G517" s="263"/>
      <c r="H517" s="266">
        <v>1091.009</v>
      </c>
      <c r="I517" s="267"/>
      <c r="J517" s="263"/>
      <c r="K517" s="263"/>
      <c r="L517" s="268"/>
      <c r="M517" s="269"/>
      <c r="N517" s="270"/>
      <c r="O517" s="270"/>
      <c r="P517" s="270"/>
      <c r="Q517" s="270"/>
      <c r="R517" s="270"/>
      <c r="S517" s="270"/>
      <c r="T517" s="27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2" t="s">
        <v>138</v>
      </c>
      <c r="AU517" s="272" t="s">
        <v>147</v>
      </c>
      <c r="AV517" s="15" t="s">
        <v>147</v>
      </c>
      <c r="AW517" s="15" t="s">
        <v>34</v>
      </c>
      <c r="AX517" s="15" t="s">
        <v>79</v>
      </c>
      <c r="AY517" s="272" t="s">
        <v>127</v>
      </c>
    </row>
    <row r="518" s="13" customFormat="1">
      <c r="A518" s="13"/>
      <c r="B518" s="237"/>
      <c r="C518" s="238"/>
      <c r="D518" s="232" t="s">
        <v>138</v>
      </c>
      <c r="E518" s="239" t="s">
        <v>1</v>
      </c>
      <c r="F518" s="240" t="s">
        <v>696</v>
      </c>
      <c r="G518" s="238"/>
      <c r="H518" s="241">
        <v>11.875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138</v>
      </c>
      <c r="AU518" s="247" t="s">
        <v>147</v>
      </c>
      <c r="AV518" s="13" t="s">
        <v>89</v>
      </c>
      <c r="AW518" s="13" t="s">
        <v>34</v>
      </c>
      <c r="AX518" s="13" t="s">
        <v>79</v>
      </c>
      <c r="AY518" s="247" t="s">
        <v>127</v>
      </c>
    </row>
    <row r="519" s="13" customFormat="1">
      <c r="A519" s="13"/>
      <c r="B519" s="237"/>
      <c r="C519" s="238"/>
      <c r="D519" s="232" t="s">
        <v>138</v>
      </c>
      <c r="E519" s="239" t="s">
        <v>1</v>
      </c>
      <c r="F519" s="240" t="s">
        <v>697</v>
      </c>
      <c r="G519" s="238"/>
      <c r="H519" s="241">
        <v>2.04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138</v>
      </c>
      <c r="AU519" s="247" t="s">
        <v>147</v>
      </c>
      <c r="AV519" s="13" t="s">
        <v>89</v>
      </c>
      <c r="AW519" s="13" t="s">
        <v>34</v>
      </c>
      <c r="AX519" s="13" t="s">
        <v>79</v>
      </c>
      <c r="AY519" s="247" t="s">
        <v>127</v>
      </c>
    </row>
    <row r="520" s="15" customFormat="1">
      <c r="A520" s="15"/>
      <c r="B520" s="262"/>
      <c r="C520" s="263"/>
      <c r="D520" s="232" t="s">
        <v>138</v>
      </c>
      <c r="E520" s="264" t="s">
        <v>1</v>
      </c>
      <c r="F520" s="265" t="s">
        <v>280</v>
      </c>
      <c r="G520" s="263"/>
      <c r="H520" s="266">
        <v>13.914999999999999</v>
      </c>
      <c r="I520" s="267"/>
      <c r="J520" s="263"/>
      <c r="K520" s="263"/>
      <c r="L520" s="268"/>
      <c r="M520" s="269"/>
      <c r="N520" s="270"/>
      <c r="O520" s="270"/>
      <c r="P520" s="270"/>
      <c r="Q520" s="270"/>
      <c r="R520" s="270"/>
      <c r="S520" s="270"/>
      <c r="T520" s="271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2" t="s">
        <v>138</v>
      </c>
      <c r="AU520" s="272" t="s">
        <v>147</v>
      </c>
      <c r="AV520" s="15" t="s">
        <v>147</v>
      </c>
      <c r="AW520" s="15" t="s">
        <v>34</v>
      </c>
      <c r="AX520" s="15" t="s">
        <v>79</v>
      </c>
      <c r="AY520" s="272" t="s">
        <v>127</v>
      </c>
    </row>
    <row r="521" s="14" customFormat="1">
      <c r="A521" s="14"/>
      <c r="B521" s="248"/>
      <c r="C521" s="249"/>
      <c r="D521" s="232" t="s">
        <v>138</v>
      </c>
      <c r="E521" s="250" t="s">
        <v>1</v>
      </c>
      <c r="F521" s="251" t="s">
        <v>176</v>
      </c>
      <c r="G521" s="249"/>
      <c r="H521" s="252">
        <v>1104.924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138</v>
      </c>
      <c r="AU521" s="258" t="s">
        <v>147</v>
      </c>
      <c r="AV521" s="14" t="s">
        <v>134</v>
      </c>
      <c r="AW521" s="14" t="s">
        <v>34</v>
      </c>
      <c r="AX521" s="14" t="s">
        <v>87</v>
      </c>
      <c r="AY521" s="258" t="s">
        <v>127</v>
      </c>
    </row>
    <row r="522" s="2" customFormat="1">
      <c r="A522" s="39"/>
      <c r="B522" s="40"/>
      <c r="C522" s="219" t="s">
        <v>666</v>
      </c>
      <c r="D522" s="219" t="s">
        <v>130</v>
      </c>
      <c r="E522" s="220" t="s">
        <v>698</v>
      </c>
      <c r="F522" s="221" t="s">
        <v>699</v>
      </c>
      <c r="G522" s="222" t="s">
        <v>205</v>
      </c>
      <c r="H522" s="223">
        <v>869.25800000000004</v>
      </c>
      <c r="I522" s="224"/>
      <c r="J522" s="225">
        <f>ROUND(I522*H522,2)</f>
        <v>0</v>
      </c>
      <c r="K522" s="221" t="s">
        <v>1</v>
      </c>
      <c r="L522" s="45"/>
      <c r="M522" s="226" t="s">
        <v>1</v>
      </c>
      <c r="N522" s="227" t="s">
        <v>44</v>
      </c>
      <c r="O522" s="92"/>
      <c r="P522" s="228">
        <f>O522*H522</f>
        <v>0</v>
      </c>
      <c r="Q522" s="228">
        <v>0.0030000000000000001</v>
      </c>
      <c r="R522" s="228">
        <f>Q522*H522</f>
        <v>2.607774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134</v>
      </c>
      <c r="AT522" s="230" t="s">
        <v>130</v>
      </c>
      <c r="AU522" s="230" t="s">
        <v>147</v>
      </c>
      <c r="AY522" s="18" t="s">
        <v>127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87</v>
      </c>
      <c r="BK522" s="231">
        <f>ROUND(I522*H522,2)</f>
        <v>0</v>
      </c>
      <c r="BL522" s="18" t="s">
        <v>134</v>
      </c>
      <c r="BM522" s="230" t="s">
        <v>700</v>
      </c>
    </row>
    <row r="523" s="2" customFormat="1">
      <c r="A523" s="39"/>
      <c r="B523" s="40"/>
      <c r="C523" s="41"/>
      <c r="D523" s="232" t="s">
        <v>136</v>
      </c>
      <c r="E523" s="41"/>
      <c r="F523" s="233" t="s">
        <v>701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136</v>
      </c>
      <c r="AU523" s="18" t="s">
        <v>147</v>
      </c>
    </row>
    <row r="524" s="13" customFormat="1">
      <c r="A524" s="13"/>
      <c r="B524" s="237"/>
      <c r="C524" s="238"/>
      <c r="D524" s="232" t="s">
        <v>138</v>
      </c>
      <c r="E524" s="239" t="s">
        <v>1</v>
      </c>
      <c r="F524" s="240" t="s">
        <v>702</v>
      </c>
      <c r="G524" s="238"/>
      <c r="H524" s="241">
        <v>34.290999999999997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138</v>
      </c>
      <c r="AU524" s="247" t="s">
        <v>147</v>
      </c>
      <c r="AV524" s="13" t="s">
        <v>89</v>
      </c>
      <c r="AW524" s="13" t="s">
        <v>34</v>
      </c>
      <c r="AX524" s="13" t="s">
        <v>79</v>
      </c>
      <c r="AY524" s="247" t="s">
        <v>127</v>
      </c>
    </row>
    <row r="525" s="13" customFormat="1">
      <c r="A525" s="13"/>
      <c r="B525" s="237"/>
      <c r="C525" s="238"/>
      <c r="D525" s="232" t="s">
        <v>138</v>
      </c>
      <c r="E525" s="239" t="s">
        <v>1</v>
      </c>
      <c r="F525" s="240" t="s">
        <v>703</v>
      </c>
      <c r="G525" s="238"/>
      <c r="H525" s="241">
        <v>19.699000000000002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138</v>
      </c>
      <c r="AU525" s="247" t="s">
        <v>147</v>
      </c>
      <c r="AV525" s="13" t="s">
        <v>89</v>
      </c>
      <c r="AW525" s="13" t="s">
        <v>34</v>
      </c>
      <c r="AX525" s="13" t="s">
        <v>79</v>
      </c>
      <c r="AY525" s="247" t="s">
        <v>127</v>
      </c>
    </row>
    <row r="526" s="13" customFormat="1">
      <c r="A526" s="13"/>
      <c r="B526" s="237"/>
      <c r="C526" s="238"/>
      <c r="D526" s="232" t="s">
        <v>138</v>
      </c>
      <c r="E526" s="239" t="s">
        <v>1</v>
      </c>
      <c r="F526" s="240" t="s">
        <v>704</v>
      </c>
      <c r="G526" s="238"/>
      <c r="H526" s="241">
        <v>27.783000000000001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138</v>
      </c>
      <c r="AU526" s="247" t="s">
        <v>147</v>
      </c>
      <c r="AV526" s="13" t="s">
        <v>89</v>
      </c>
      <c r="AW526" s="13" t="s">
        <v>34</v>
      </c>
      <c r="AX526" s="13" t="s">
        <v>79</v>
      </c>
      <c r="AY526" s="247" t="s">
        <v>127</v>
      </c>
    </row>
    <row r="527" s="13" customFormat="1">
      <c r="A527" s="13"/>
      <c r="B527" s="237"/>
      <c r="C527" s="238"/>
      <c r="D527" s="232" t="s">
        <v>138</v>
      </c>
      <c r="E527" s="239" t="s">
        <v>1</v>
      </c>
      <c r="F527" s="240" t="s">
        <v>705</v>
      </c>
      <c r="G527" s="238"/>
      <c r="H527" s="241">
        <v>13.901999999999999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138</v>
      </c>
      <c r="AU527" s="247" t="s">
        <v>147</v>
      </c>
      <c r="AV527" s="13" t="s">
        <v>89</v>
      </c>
      <c r="AW527" s="13" t="s">
        <v>34</v>
      </c>
      <c r="AX527" s="13" t="s">
        <v>79</v>
      </c>
      <c r="AY527" s="247" t="s">
        <v>127</v>
      </c>
    </row>
    <row r="528" s="13" customFormat="1">
      <c r="A528" s="13"/>
      <c r="B528" s="237"/>
      <c r="C528" s="238"/>
      <c r="D528" s="232" t="s">
        <v>138</v>
      </c>
      <c r="E528" s="239" t="s">
        <v>1</v>
      </c>
      <c r="F528" s="240" t="s">
        <v>706</v>
      </c>
      <c r="G528" s="238"/>
      <c r="H528" s="241">
        <v>28.613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138</v>
      </c>
      <c r="AU528" s="247" t="s">
        <v>147</v>
      </c>
      <c r="AV528" s="13" t="s">
        <v>89</v>
      </c>
      <c r="AW528" s="13" t="s">
        <v>34</v>
      </c>
      <c r="AX528" s="13" t="s">
        <v>79</v>
      </c>
      <c r="AY528" s="247" t="s">
        <v>127</v>
      </c>
    </row>
    <row r="529" s="13" customFormat="1">
      <c r="A529" s="13"/>
      <c r="B529" s="237"/>
      <c r="C529" s="238"/>
      <c r="D529" s="232" t="s">
        <v>138</v>
      </c>
      <c r="E529" s="239" t="s">
        <v>1</v>
      </c>
      <c r="F529" s="240" t="s">
        <v>707</v>
      </c>
      <c r="G529" s="238"/>
      <c r="H529" s="241">
        <v>48.415999999999997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138</v>
      </c>
      <c r="AU529" s="247" t="s">
        <v>147</v>
      </c>
      <c r="AV529" s="13" t="s">
        <v>89</v>
      </c>
      <c r="AW529" s="13" t="s">
        <v>34</v>
      </c>
      <c r="AX529" s="13" t="s">
        <v>79</v>
      </c>
      <c r="AY529" s="247" t="s">
        <v>127</v>
      </c>
    </row>
    <row r="530" s="13" customFormat="1">
      <c r="A530" s="13"/>
      <c r="B530" s="237"/>
      <c r="C530" s="238"/>
      <c r="D530" s="232" t="s">
        <v>138</v>
      </c>
      <c r="E530" s="239" t="s">
        <v>1</v>
      </c>
      <c r="F530" s="240" t="s">
        <v>708</v>
      </c>
      <c r="G530" s="238"/>
      <c r="H530" s="241">
        <v>103.04300000000001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138</v>
      </c>
      <c r="AU530" s="247" t="s">
        <v>147</v>
      </c>
      <c r="AV530" s="13" t="s">
        <v>89</v>
      </c>
      <c r="AW530" s="13" t="s">
        <v>34</v>
      </c>
      <c r="AX530" s="13" t="s">
        <v>79</v>
      </c>
      <c r="AY530" s="247" t="s">
        <v>127</v>
      </c>
    </row>
    <row r="531" s="13" customFormat="1">
      <c r="A531" s="13"/>
      <c r="B531" s="237"/>
      <c r="C531" s="238"/>
      <c r="D531" s="232" t="s">
        <v>138</v>
      </c>
      <c r="E531" s="239" t="s">
        <v>1</v>
      </c>
      <c r="F531" s="240" t="s">
        <v>709</v>
      </c>
      <c r="G531" s="238"/>
      <c r="H531" s="241">
        <v>5.1299999999999999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138</v>
      </c>
      <c r="AU531" s="247" t="s">
        <v>147</v>
      </c>
      <c r="AV531" s="13" t="s">
        <v>89</v>
      </c>
      <c r="AW531" s="13" t="s">
        <v>34</v>
      </c>
      <c r="AX531" s="13" t="s">
        <v>79</v>
      </c>
      <c r="AY531" s="247" t="s">
        <v>127</v>
      </c>
    </row>
    <row r="532" s="13" customFormat="1">
      <c r="A532" s="13"/>
      <c r="B532" s="237"/>
      <c r="C532" s="238"/>
      <c r="D532" s="232" t="s">
        <v>138</v>
      </c>
      <c r="E532" s="239" t="s">
        <v>1</v>
      </c>
      <c r="F532" s="240" t="s">
        <v>710</v>
      </c>
      <c r="G532" s="238"/>
      <c r="H532" s="241">
        <v>42.070999999999998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138</v>
      </c>
      <c r="AU532" s="247" t="s">
        <v>147</v>
      </c>
      <c r="AV532" s="13" t="s">
        <v>89</v>
      </c>
      <c r="AW532" s="13" t="s">
        <v>34</v>
      </c>
      <c r="AX532" s="13" t="s">
        <v>79</v>
      </c>
      <c r="AY532" s="247" t="s">
        <v>127</v>
      </c>
    </row>
    <row r="533" s="13" customFormat="1">
      <c r="A533" s="13"/>
      <c r="B533" s="237"/>
      <c r="C533" s="238"/>
      <c r="D533" s="232" t="s">
        <v>138</v>
      </c>
      <c r="E533" s="239" t="s">
        <v>1</v>
      </c>
      <c r="F533" s="240" t="s">
        <v>711</v>
      </c>
      <c r="G533" s="238"/>
      <c r="H533" s="241">
        <v>34.905000000000001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138</v>
      </c>
      <c r="AU533" s="247" t="s">
        <v>147</v>
      </c>
      <c r="AV533" s="13" t="s">
        <v>89</v>
      </c>
      <c r="AW533" s="13" t="s">
        <v>34</v>
      </c>
      <c r="AX533" s="13" t="s">
        <v>79</v>
      </c>
      <c r="AY533" s="247" t="s">
        <v>127</v>
      </c>
    </row>
    <row r="534" s="13" customFormat="1">
      <c r="A534" s="13"/>
      <c r="B534" s="237"/>
      <c r="C534" s="238"/>
      <c r="D534" s="232" t="s">
        <v>138</v>
      </c>
      <c r="E534" s="239" t="s">
        <v>1</v>
      </c>
      <c r="F534" s="240" t="s">
        <v>712</v>
      </c>
      <c r="G534" s="238"/>
      <c r="H534" s="241">
        <v>15.081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138</v>
      </c>
      <c r="AU534" s="247" t="s">
        <v>147</v>
      </c>
      <c r="AV534" s="13" t="s">
        <v>89</v>
      </c>
      <c r="AW534" s="13" t="s">
        <v>34</v>
      </c>
      <c r="AX534" s="13" t="s">
        <v>79</v>
      </c>
      <c r="AY534" s="247" t="s">
        <v>127</v>
      </c>
    </row>
    <row r="535" s="13" customFormat="1">
      <c r="A535" s="13"/>
      <c r="B535" s="237"/>
      <c r="C535" s="238"/>
      <c r="D535" s="232" t="s">
        <v>138</v>
      </c>
      <c r="E535" s="239" t="s">
        <v>1</v>
      </c>
      <c r="F535" s="240" t="s">
        <v>713</v>
      </c>
      <c r="G535" s="238"/>
      <c r="H535" s="241">
        <v>4.556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138</v>
      </c>
      <c r="AU535" s="247" t="s">
        <v>147</v>
      </c>
      <c r="AV535" s="13" t="s">
        <v>89</v>
      </c>
      <c r="AW535" s="13" t="s">
        <v>34</v>
      </c>
      <c r="AX535" s="13" t="s">
        <v>79</v>
      </c>
      <c r="AY535" s="247" t="s">
        <v>127</v>
      </c>
    </row>
    <row r="536" s="13" customFormat="1">
      <c r="A536" s="13"/>
      <c r="B536" s="237"/>
      <c r="C536" s="238"/>
      <c r="D536" s="232" t="s">
        <v>138</v>
      </c>
      <c r="E536" s="239" t="s">
        <v>1</v>
      </c>
      <c r="F536" s="240" t="s">
        <v>714</v>
      </c>
      <c r="G536" s="238"/>
      <c r="H536" s="241">
        <v>5.5759999999999996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138</v>
      </c>
      <c r="AU536" s="247" t="s">
        <v>147</v>
      </c>
      <c r="AV536" s="13" t="s">
        <v>89</v>
      </c>
      <c r="AW536" s="13" t="s">
        <v>34</v>
      </c>
      <c r="AX536" s="13" t="s">
        <v>79</v>
      </c>
      <c r="AY536" s="247" t="s">
        <v>127</v>
      </c>
    </row>
    <row r="537" s="13" customFormat="1">
      <c r="A537" s="13"/>
      <c r="B537" s="237"/>
      <c r="C537" s="238"/>
      <c r="D537" s="232" t="s">
        <v>138</v>
      </c>
      <c r="E537" s="239" t="s">
        <v>1</v>
      </c>
      <c r="F537" s="240" t="s">
        <v>715</v>
      </c>
      <c r="G537" s="238"/>
      <c r="H537" s="241">
        <v>3.0259999999999998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138</v>
      </c>
      <c r="AU537" s="247" t="s">
        <v>147</v>
      </c>
      <c r="AV537" s="13" t="s">
        <v>89</v>
      </c>
      <c r="AW537" s="13" t="s">
        <v>34</v>
      </c>
      <c r="AX537" s="13" t="s">
        <v>79</v>
      </c>
      <c r="AY537" s="247" t="s">
        <v>127</v>
      </c>
    </row>
    <row r="538" s="13" customFormat="1">
      <c r="A538" s="13"/>
      <c r="B538" s="237"/>
      <c r="C538" s="238"/>
      <c r="D538" s="232" t="s">
        <v>138</v>
      </c>
      <c r="E538" s="239" t="s">
        <v>1</v>
      </c>
      <c r="F538" s="240" t="s">
        <v>716</v>
      </c>
      <c r="G538" s="238"/>
      <c r="H538" s="241">
        <v>4.1479999999999997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138</v>
      </c>
      <c r="AU538" s="247" t="s">
        <v>147</v>
      </c>
      <c r="AV538" s="13" t="s">
        <v>89</v>
      </c>
      <c r="AW538" s="13" t="s">
        <v>34</v>
      </c>
      <c r="AX538" s="13" t="s">
        <v>79</v>
      </c>
      <c r="AY538" s="247" t="s">
        <v>127</v>
      </c>
    </row>
    <row r="539" s="13" customFormat="1">
      <c r="A539" s="13"/>
      <c r="B539" s="237"/>
      <c r="C539" s="238"/>
      <c r="D539" s="232" t="s">
        <v>138</v>
      </c>
      <c r="E539" s="239" t="s">
        <v>1</v>
      </c>
      <c r="F539" s="240" t="s">
        <v>717</v>
      </c>
      <c r="G539" s="238"/>
      <c r="H539" s="241">
        <v>62.713000000000001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7" t="s">
        <v>138</v>
      </c>
      <c r="AU539" s="247" t="s">
        <v>147</v>
      </c>
      <c r="AV539" s="13" t="s">
        <v>89</v>
      </c>
      <c r="AW539" s="13" t="s">
        <v>34</v>
      </c>
      <c r="AX539" s="13" t="s">
        <v>79</v>
      </c>
      <c r="AY539" s="247" t="s">
        <v>127</v>
      </c>
    </row>
    <row r="540" s="13" customFormat="1">
      <c r="A540" s="13"/>
      <c r="B540" s="237"/>
      <c r="C540" s="238"/>
      <c r="D540" s="232" t="s">
        <v>138</v>
      </c>
      <c r="E540" s="239" t="s">
        <v>1</v>
      </c>
      <c r="F540" s="240" t="s">
        <v>718</v>
      </c>
      <c r="G540" s="238"/>
      <c r="H540" s="241">
        <v>139.429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138</v>
      </c>
      <c r="AU540" s="247" t="s">
        <v>147</v>
      </c>
      <c r="AV540" s="13" t="s">
        <v>89</v>
      </c>
      <c r="AW540" s="13" t="s">
        <v>34</v>
      </c>
      <c r="AX540" s="13" t="s">
        <v>79</v>
      </c>
      <c r="AY540" s="247" t="s">
        <v>127</v>
      </c>
    </row>
    <row r="541" s="13" customFormat="1">
      <c r="A541" s="13"/>
      <c r="B541" s="237"/>
      <c r="C541" s="238"/>
      <c r="D541" s="232" t="s">
        <v>138</v>
      </c>
      <c r="E541" s="239" t="s">
        <v>1</v>
      </c>
      <c r="F541" s="240" t="s">
        <v>719</v>
      </c>
      <c r="G541" s="238"/>
      <c r="H541" s="241">
        <v>44.765999999999998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138</v>
      </c>
      <c r="AU541" s="247" t="s">
        <v>147</v>
      </c>
      <c r="AV541" s="13" t="s">
        <v>89</v>
      </c>
      <c r="AW541" s="13" t="s">
        <v>34</v>
      </c>
      <c r="AX541" s="13" t="s">
        <v>79</v>
      </c>
      <c r="AY541" s="247" t="s">
        <v>127</v>
      </c>
    </row>
    <row r="542" s="13" customFormat="1">
      <c r="A542" s="13"/>
      <c r="B542" s="237"/>
      <c r="C542" s="238"/>
      <c r="D542" s="232" t="s">
        <v>138</v>
      </c>
      <c r="E542" s="239" t="s">
        <v>1</v>
      </c>
      <c r="F542" s="240" t="s">
        <v>720</v>
      </c>
      <c r="G542" s="238"/>
      <c r="H542" s="241">
        <v>35.948999999999998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138</v>
      </c>
      <c r="AU542" s="247" t="s">
        <v>147</v>
      </c>
      <c r="AV542" s="13" t="s">
        <v>89</v>
      </c>
      <c r="AW542" s="13" t="s">
        <v>34</v>
      </c>
      <c r="AX542" s="13" t="s">
        <v>79</v>
      </c>
      <c r="AY542" s="247" t="s">
        <v>127</v>
      </c>
    </row>
    <row r="543" s="13" customFormat="1">
      <c r="A543" s="13"/>
      <c r="B543" s="237"/>
      <c r="C543" s="238"/>
      <c r="D543" s="232" t="s">
        <v>138</v>
      </c>
      <c r="E543" s="239" t="s">
        <v>1</v>
      </c>
      <c r="F543" s="240" t="s">
        <v>721</v>
      </c>
      <c r="G543" s="238"/>
      <c r="H543" s="241">
        <v>35.259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138</v>
      </c>
      <c r="AU543" s="247" t="s">
        <v>147</v>
      </c>
      <c r="AV543" s="13" t="s">
        <v>89</v>
      </c>
      <c r="AW543" s="13" t="s">
        <v>34</v>
      </c>
      <c r="AX543" s="13" t="s">
        <v>79</v>
      </c>
      <c r="AY543" s="247" t="s">
        <v>127</v>
      </c>
    </row>
    <row r="544" s="13" customFormat="1">
      <c r="A544" s="13"/>
      <c r="B544" s="237"/>
      <c r="C544" s="238"/>
      <c r="D544" s="232" t="s">
        <v>138</v>
      </c>
      <c r="E544" s="239" t="s">
        <v>1</v>
      </c>
      <c r="F544" s="240" t="s">
        <v>722</v>
      </c>
      <c r="G544" s="238"/>
      <c r="H544" s="241">
        <v>4.633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138</v>
      </c>
      <c r="AU544" s="247" t="s">
        <v>147</v>
      </c>
      <c r="AV544" s="13" t="s">
        <v>89</v>
      </c>
      <c r="AW544" s="13" t="s">
        <v>34</v>
      </c>
      <c r="AX544" s="13" t="s">
        <v>79</v>
      </c>
      <c r="AY544" s="247" t="s">
        <v>127</v>
      </c>
    </row>
    <row r="545" s="13" customFormat="1">
      <c r="A545" s="13"/>
      <c r="B545" s="237"/>
      <c r="C545" s="238"/>
      <c r="D545" s="232" t="s">
        <v>138</v>
      </c>
      <c r="E545" s="239" t="s">
        <v>1</v>
      </c>
      <c r="F545" s="240" t="s">
        <v>723</v>
      </c>
      <c r="G545" s="238"/>
      <c r="H545" s="241">
        <v>93.126999999999995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138</v>
      </c>
      <c r="AU545" s="247" t="s">
        <v>147</v>
      </c>
      <c r="AV545" s="13" t="s">
        <v>89</v>
      </c>
      <c r="AW545" s="13" t="s">
        <v>34</v>
      </c>
      <c r="AX545" s="13" t="s">
        <v>79</v>
      </c>
      <c r="AY545" s="247" t="s">
        <v>127</v>
      </c>
    </row>
    <row r="546" s="13" customFormat="1">
      <c r="A546" s="13"/>
      <c r="B546" s="237"/>
      <c r="C546" s="238"/>
      <c r="D546" s="232" t="s">
        <v>138</v>
      </c>
      <c r="E546" s="239" t="s">
        <v>1</v>
      </c>
      <c r="F546" s="240" t="s">
        <v>724</v>
      </c>
      <c r="G546" s="238"/>
      <c r="H546" s="241">
        <v>49.226999999999997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138</v>
      </c>
      <c r="AU546" s="247" t="s">
        <v>147</v>
      </c>
      <c r="AV546" s="13" t="s">
        <v>89</v>
      </c>
      <c r="AW546" s="13" t="s">
        <v>34</v>
      </c>
      <c r="AX546" s="13" t="s">
        <v>79</v>
      </c>
      <c r="AY546" s="247" t="s">
        <v>127</v>
      </c>
    </row>
    <row r="547" s="15" customFormat="1">
      <c r="A547" s="15"/>
      <c r="B547" s="262"/>
      <c r="C547" s="263"/>
      <c r="D547" s="232" t="s">
        <v>138</v>
      </c>
      <c r="E547" s="264" t="s">
        <v>1</v>
      </c>
      <c r="F547" s="265" t="s">
        <v>280</v>
      </c>
      <c r="G547" s="263"/>
      <c r="H547" s="266">
        <v>855.34299999999996</v>
      </c>
      <c r="I547" s="267"/>
      <c r="J547" s="263"/>
      <c r="K547" s="263"/>
      <c r="L547" s="268"/>
      <c r="M547" s="269"/>
      <c r="N547" s="270"/>
      <c r="O547" s="270"/>
      <c r="P547" s="270"/>
      <c r="Q547" s="270"/>
      <c r="R547" s="270"/>
      <c r="S547" s="270"/>
      <c r="T547" s="271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2" t="s">
        <v>138</v>
      </c>
      <c r="AU547" s="272" t="s">
        <v>147</v>
      </c>
      <c r="AV547" s="15" t="s">
        <v>147</v>
      </c>
      <c r="AW547" s="15" t="s">
        <v>34</v>
      </c>
      <c r="AX547" s="15" t="s">
        <v>79</v>
      </c>
      <c r="AY547" s="272" t="s">
        <v>127</v>
      </c>
    </row>
    <row r="548" s="13" customFormat="1">
      <c r="A548" s="13"/>
      <c r="B548" s="237"/>
      <c r="C548" s="238"/>
      <c r="D548" s="232" t="s">
        <v>138</v>
      </c>
      <c r="E548" s="239" t="s">
        <v>1</v>
      </c>
      <c r="F548" s="240" t="s">
        <v>696</v>
      </c>
      <c r="G548" s="238"/>
      <c r="H548" s="241">
        <v>11.875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138</v>
      </c>
      <c r="AU548" s="247" t="s">
        <v>147</v>
      </c>
      <c r="AV548" s="13" t="s">
        <v>89</v>
      </c>
      <c r="AW548" s="13" t="s">
        <v>34</v>
      </c>
      <c r="AX548" s="13" t="s">
        <v>79</v>
      </c>
      <c r="AY548" s="247" t="s">
        <v>127</v>
      </c>
    </row>
    <row r="549" s="13" customFormat="1">
      <c r="A549" s="13"/>
      <c r="B549" s="237"/>
      <c r="C549" s="238"/>
      <c r="D549" s="232" t="s">
        <v>138</v>
      </c>
      <c r="E549" s="239" t="s">
        <v>1</v>
      </c>
      <c r="F549" s="240" t="s">
        <v>697</v>
      </c>
      <c r="G549" s="238"/>
      <c r="H549" s="241">
        <v>2.04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138</v>
      </c>
      <c r="AU549" s="247" t="s">
        <v>147</v>
      </c>
      <c r="AV549" s="13" t="s">
        <v>89</v>
      </c>
      <c r="AW549" s="13" t="s">
        <v>34</v>
      </c>
      <c r="AX549" s="13" t="s">
        <v>79</v>
      </c>
      <c r="AY549" s="247" t="s">
        <v>127</v>
      </c>
    </row>
    <row r="550" s="15" customFormat="1">
      <c r="A550" s="15"/>
      <c r="B550" s="262"/>
      <c r="C550" s="263"/>
      <c r="D550" s="232" t="s">
        <v>138</v>
      </c>
      <c r="E550" s="264" t="s">
        <v>1</v>
      </c>
      <c r="F550" s="265" t="s">
        <v>280</v>
      </c>
      <c r="G550" s="263"/>
      <c r="H550" s="266">
        <v>13.914999999999999</v>
      </c>
      <c r="I550" s="267"/>
      <c r="J550" s="263"/>
      <c r="K550" s="263"/>
      <c r="L550" s="268"/>
      <c r="M550" s="269"/>
      <c r="N550" s="270"/>
      <c r="O550" s="270"/>
      <c r="P550" s="270"/>
      <c r="Q550" s="270"/>
      <c r="R550" s="270"/>
      <c r="S550" s="270"/>
      <c r="T550" s="271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2" t="s">
        <v>138</v>
      </c>
      <c r="AU550" s="272" t="s">
        <v>147</v>
      </c>
      <c r="AV550" s="15" t="s">
        <v>147</v>
      </c>
      <c r="AW550" s="15" t="s">
        <v>34</v>
      </c>
      <c r="AX550" s="15" t="s">
        <v>79</v>
      </c>
      <c r="AY550" s="272" t="s">
        <v>127</v>
      </c>
    </row>
    <row r="551" s="14" customFormat="1">
      <c r="A551" s="14"/>
      <c r="B551" s="248"/>
      <c r="C551" s="249"/>
      <c r="D551" s="232" t="s">
        <v>138</v>
      </c>
      <c r="E551" s="250" t="s">
        <v>1</v>
      </c>
      <c r="F551" s="251" t="s">
        <v>176</v>
      </c>
      <c r="G551" s="249"/>
      <c r="H551" s="252">
        <v>869.25799999999992</v>
      </c>
      <c r="I551" s="253"/>
      <c r="J551" s="249"/>
      <c r="K551" s="249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138</v>
      </c>
      <c r="AU551" s="258" t="s">
        <v>147</v>
      </c>
      <c r="AV551" s="14" t="s">
        <v>134</v>
      </c>
      <c r="AW551" s="14" t="s">
        <v>34</v>
      </c>
      <c r="AX551" s="14" t="s">
        <v>87</v>
      </c>
      <c r="AY551" s="258" t="s">
        <v>127</v>
      </c>
    </row>
    <row r="552" s="2" customFormat="1">
      <c r="A552" s="39"/>
      <c r="B552" s="40"/>
      <c r="C552" s="219" t="s">
        <v>725</v>
      </c>
      <c r="D552" s="219" t="s">
        <v>130</v>
      </c>
      <c r="E552" s="220" t="s">
        <v>726</v>
      </c>
      <c r="F552" s="221" t="s">
        <v>727</v>
      </c>
      <c r="G552" s="222" t="s">
        <v>205</v>
      </c>
      <c r="H552" s="223">
        <v>147.78200000000001</v>
      </c>
      <c r="I552" s="224"/>
      <c r="J552" s="225">
        <f>ROUND(I552*H552,2)</f>
        <v>0</v>
      </c>
      <c r="K552" s="221" t="s">
        <v>1</v>
      </c>
      <c r="L552" s="45"/>
      <c r="M552" s="226" t="s">
        <v>1</v>
      </c>
      <c r="N552" s="227" t="s">
        <v>44</v>
      </c>
      <c r="O552" s="92"/>
      <c r="P552" s="228">
        <f>O552*H552</f>
        <v>0</v>
      </c>
      <c r="Q552" s="228">
        <v>0.013650000000000001</v>
      </c>
      <c r="R552" s="228">
        <f>Q552*H552</f>
        <v>2.0172243000000001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134</v>
      </c>
      <c r="AT552" s="230" t="s">
        <v>130</v>
      </c>
      <c r="AU552" s="230" t="s">
        <v>147</v>
      </c>
      <c r="AY552" s="18" t="s">
        <v>127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87</v>
      </c>
      <c r="BK552" s="231">
        <f>ROUND(I552*H552,2)</f>
        <v>0</v>
      </c>
      <c r="BL552" s="18" t="s">
        <v>134</v>
      </c>
      <c r="BM552" s="230" t="s">
        <v>728</v>
      </c>
    </row>
    <row r="553" s="2" customFormat="1">
      <c r="A553" s="39"/>
      <c r="B553" s="40"/>
      <c r="C553" s="41"/>
      <c r="D553" s="232" t="s">
        <v>136</v>
      </c>
      <c r="E553" s="41"/>
      <c r="F553" s="233" t="s">
        <v>729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136</v>
      </c>
      <c r="AU553" s="18" t="s">
        <v>147</v>
      </c>
    </row>
    <row r="554" s="13" customFormat="1">
      <c r="A554" s="13"/>
      <c r="B554" s="237"/>
      <c r="C554" s="238"/>
      <c r="D554" s="232" t="s">
        <v>138</v>
      </c>
      <c r="E554" s="239" t="s">
        <v>1</v>
      </c>
      <c r="F554" s="240" t="s">
        <v>730</v>
      </c>
      <c r="G554" s="238"/>
      <c r="H554" s="241">
        <v>12.744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138</v>
      </c>
      <c r="AU554" s="247" t="s">
        <v>147</v>
      </c>
      <c r="AV554" s="13" t="s">
        <v>89</v>
      </c>
      <c r="AW554" s="13" t="s">
        <v>34</v>
      </c>
      <c r="AX554" s="13" t="s">
        <v>79</v>
      </c>
      <c r="AY554" s="247" t="s">
        <v>127</v>
      </c>
    </row>
    <row r="555" s="13" customFormat="1">
      <c r="A555" s="13"/>
      <c r="B555" s="237"/>
      <c r="C555" s="238"/>
      <c r="D555" s="232" t="s">
        <v>138</v>
      </c>
      <c r="E555" s="239" t="s">
        <v>1</v>
      </c>
      <c r="F555" s="240" t="s">
        <v>731</v>
      </c>
      <c r="G555" s="238"/>
      <c r="H555" s="241">
        <v>28.969000000000001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138</v>
      </c>
      <c r="AU555" s="247" t="s">
        <v>147</v>
      </c>
      <c r="AV555" s="13" t="s">
        <v>89</v>
      </c>
      <c r="AW555" s="13" t="s">
        <v>34</v>
      </c>
      <c r="AX555" s="13" t="s">
        <v>79</v>
      </c>
      <c r="AY555" s="247" t="s">
        <v>127</v>
      </c>
    </row>
    <row r="556" s="13" customFormat="1">
      <c r="A556" s="13"/>
      <c r="B556" s="237"/>
      <c r="C556" s="238"/>
      <c r="D556" s="232" t="s">
        <v>138</v>
      </c>
      <c r="E556" s="239" t="s">
        <v>1</v>
      </c>
      <c r="F556" s="240" t="s">
        <v>732</v>
      </c>
      <c r="G556" s="238"/>
      <c r="H556" s="241">
        <v>34.801000000000002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138</v>
      </c>
      <c r="AU556" s="247" t="s">
        <v>147</v>
      </c>
      <c r="AV556" s="13" t="s">
        <v>89</v>
      </c>
      <c r="AW556" s="13" t="s">
        <v>34</v>
      </c>
      <c r="AX556" s="13" t="s">
        <v>79</v>
      </c>
      <c r="AY556" s="247" t="s">
        <v>127</v>
      </c>
    </row>
    <row r="557" s="13" customFormat="1">
      <c r="A557" s="13"/>
      <c r="B557" s="237"/>
      <c r="C557" s="238"/>
      <c r="D557" s="232" t="s">
        <v>138</v>
      </c>
      <c r="E557" s="239" t="s">
        <v>1</v>
      </c>
      <c r="F557" s="240" t="s">
        <v>733</v>
      </c>
      <c r="G557" s="238"/>
      <c r="H557" s="241">
        <v>20.402000000000001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138</v>
      </c>
      <c r="AU557" s="247" t="s">
        <v>147</v>
      </c>
      <c r="AV557" s="13" t="s">
        <v>89</v>
      </c>
      <c r="AW557" s="13" t="s">
        <v>34</v>
      </c>
      <c r="AX557" s="13" t="s">
        <v>79</v>
      </c>
      <c r="AY557" s="247" t="s">
        <v>127</v>
      </c>
    </row>
    <row r="558" s="13" customFormat="1">
      <c r="A558" s="13"/>
      <c r="B558" s="237"/>
      <c r="C558" s="238"/>
      <c r="D558" s="232" t="s">
        <v>138</v>
      </c>
      <c r="E558" s="239" t="s">
        <v>1</v>
      </c>
      <c r="F558" s="240" t="s">
        <v>734</v>
      </c>
      <c r="G558" s="238"/>
      <c r="H558" s="241">
        <v>26.420000000000002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7" t="s">
        <v>138</v>
      </c>
      <c r="AU558" s="247" t="s">
        <v>147</v>
      </c>
      <c r="AV558" s="13" t="s">
        <v>89</v>
      </c>
      <c r="AW558" s="13" t="s">
        <v>34</v>
      </c>
      <c r="AX558" s="13" t="s">
        <v>79</v>
      </c>
      <c r="AY558" s="247" t="s">
        <v>127</v>
      </c>
    </row>
    <row r="559" s="13" customFormat="1">
      <c r="A559" s="13"/>
      <c r="B559" s="237"/>
      <c r="C559" s="238"/>
      <c r="D559" s="232" t="s">
        <v>138</v>
      </c>
      <c r="E559" s="239" t="s">
        <v>1</v>
      </c>
      <c r="F559" s="240" t="s">
        <v>735</v>
      </c>
      <c r="G559" s="238"/>
      <c r="H559" s="241">
        <v>24.446000000000002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138</v>
      </c>
      <c r="AU559" s="247" t="s">
        <v>147</v>
      </c>
      <c r="AV559" s="13" t="s">
        <v>89</v>
      </c>
      <c r="AW559" s="13" t="s">
        <v>34</v>
      </c>
      <c r="AX559" s="13" t="s">
        <v>79</v>
      </c>
      <c r="AY559" s="247" t="s">
        <v>127</v>
      </c>
    </row>
    <row r="560" s="14" customFormat="1">
      <c r="A560" s="14"/>
      <c r="B560" s="248"/>
      <c r="C560" s="249"/>
      <c r="D560" s="232" t="s">
        <v>138</v>
      </c>
      <c r="E560" s="250" t="s">
        <v>1</v>
      </c>
      <c r="F560" s="251" t="s">
        <v>176</v>
      </c>
      <c r="G560" s="249"/>
      <c r="H560" s="252">
        <v>147.78200000000001</v>
      </c>
      <c r="I560" s="253"/>
      <c r="J560" s="249"/>
      <c r="K560" s="249"/>
      <c r="L560" s="254"/>
      <c r="M560" s="255"/>
      <c r="N560" s="256"/>
      <c r="O560" s="256"/>
      <c r="P560" s="256"/>
      <c r="Q560" s="256"/>
      <c r="R560" s="256"/>
      <c r="S560" s="256"/>
      <c r="T560" s="25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8" t="s">
        <v>138</v>
      </c>
      <c r="AU560" s="258" t="s">
        <v>147</v>
      </c>
      <c r="AV560" s="14" t="s">
        <v>134</v>
      </c>
      <c r="AW560" s="14" t="s">
        <v>34</v>
      </c>
      <c r="AX560" s="14" t="s">
        <v>87</v>
      </c>
      <c r="AY560" s="258" t="s">
        <v>127</v>
      </c>
    </row>
    <row r="561" s="2" customFormat="1">
      <c r="A561" s="39"/>
      <c r="B561" s="40"/>
      <c r="C561" s="219" t="s">
        <v>736</v>
      </c>
      <c r="D561" s="219" t="s">
        <v>130</v>
      </c>
      <c r="E561" s="220" t="s">
        <v>737</v>
      </c>
      <c r="F561" s="221" t="s">
        <v>738</v>
      </c>
      <c r="G561" s="222" t="s">
        <v>205</v>
      </c>
      <c r="H561" s="223">
        <v>957.14200000000005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44</v>
      </c>
      <c r="O561" s="92"/>
      <c r="P561" s="228">
        <f>O561*H561</f>
        <v>0</v>
      </c>
      <c r="Q561" s="228">
        <v>0.013599999999999999</v>
      </c>
      <c r="R561" s="228">
        <f>Q561*H561</f>
        <v>13.0171312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134</v>
      </c>
      <c r="AT561" s="230" t="s">
        <v>130</v>
      </c>
      <c r="AU561" s="230" t="s">
        <v>147</v>
      </c>
      <c r="AY561" s="18" t="s">
        <v>127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87</v>
      </c>
      <c r="BK561" s="231">
        <f>ROUND(I561*H561,2)</f>
        <v>0</v>
      </c>
      <c r="BL561" s="18" t="s">
        <v>134</v>
      </c>
      <c r="BM561" s="230" t="s">
        <v>739</v>
      </c>
    </row>
    <row r="562" s="2" customFormat="1">
      <c r="A562" s="39"/>
      <c r="B562" s="40"/>
      <c r="C562" s="41"/>
      <c r="D562" s="232" t="s">
        <v>136</v>
      </c>
      <c r="E562" s="41"/>
      <c r="F562" s="233" t="s">
        <v>740</v>
      </c>
      <c r="G562" s="41"/>
      <c r="H562" s="41"/>
      <c r="I562" s="234"/>
      <c r="J562" s="41"/>
      <c r="K562" s="41"/>
      <c r="L562" s="45"/>
      <c r="M562" s="235"/>
      <c r="N562" s="23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136</v>
      </c>
      <c r="AU562" s="18" t="s">
        <v>147</v>
      </c>
    </row>
    <row r="563" s="13" customFormat="1">
      <c r="A563" s="13"/>
      <c r="B563" s="237"/>
      <c r="C563" s="238"/>
      <c r="D563" s="232" t="s">
        <v>138</v>
      </c>
      <c r="E563" s="239" t="s">
        <v>1</v>
      </c>
      <c r="F563" s="240" t="s">
        <v>673</v>
      </c>
      <c r="G563" s="238"/>
      <c r="H563" s="241">
        <v>37.435000000000002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138</v>
      </c>
      <c r="AU563" s="247" t="s">
        <v>147</v>
      </c>
      <c r="AV563" s="13" t="s">
        <v>89</v>
      </c>
      <c r="AW563" s="13" t="s">
        <v>34</v>
      </c>
      <c r="AX563" s="13" t="s">
        <v>79</v>
      </c>
      <c r="AY563" s="247" t="s">
        <v>127</v>
      </c>
    </row>
    <row r="564" s="13" customFormat="1">
      <c r="A564" s="13"/>
      <c r="B564" s="237"/>
      <c r="C564" s="238"/>
      <c r="D564" s="232" t="s">
        <v>138</v>
      </c>
      <c r="E564" s="239" t="s">
        <v>1</v>
      </c>
      <c r="F564" s="240" t="s">
        <v>674</v>
      </c>
      <c r="G564" s="238"/>
      <c r="H564" s="241">
        <v>21.178999999999998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138</v>
      </c>
      <c r="AU564" s="247" t="s">
        <v>147</v>
      </c>
      <c r="AV564" s="13" t="s">
        <v>89</v>
      </c>
      <c r="AW564" s="13" t="s">
        <v>34</v>
      </c>
      <c r="AX564" s="13" t="s">
        <v>79</v>
      </c>
      <c r="AY564" s="247" t="s">
        <v>127</v>
      </c>
    </row>
    <row r="565" s="13" customFormat="1">
      <c r="A565" s="13"/>
      <c r="B565" s="237"/>
      <c r="C565" s="238"/>
      <c r="D565" s="232" t="s">
        <v>138</v>
      </c>
      <c r="E565" s="239" t="s">
        <v>1</v>
      </c>
      <c r="F565" s="240" t="s">
        <v>675</v>
      </c>
      <c r="G565" s="238"/>
      <c r="H565" s="241">
        <v>30.254999999999999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7" t="s">
        <v>138</v>
      </c>
      <c r="AU565" s="247" t="s">
        <v>147</v>
      </c>
      <c r="AV565" s="13" t="s">
        <v>89</v>
      </c>
      <c r="AW565" s="13" t="s">
        <v>34</v>
      </c>
      <c r="AX565" s="13" t="s">
        <v>79</v>
      </c>
      <c r="AY565" s="247" t="s">
        <v>127</v>
      </c>
    </row>
    <row r="566" s="13" customFormat="1">
      <c r="A566" s="13"/>
      <c r="B566" s="237"/>
      <c r="C566" s="238"/>
      <c r="D566" s="232" t="s">
        <v>138</v>
      </c>
      <c r="E566" s="239" t="s">
        <v>1</v>
      </c>
      <c r="F566" s="240" t="s">
        <v>676</v>
      </c>
      <c r="G566" s="238"/>
      <c r="H566" s="241">
        <v>15.198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138</v>
      </c>
      <c r="AU566" s="247" t="s">
        <v>147</v>
      </c>
      <c r="AV566" s="13" t="s">
        <v>89</v>
      </c>
      <c r="AW566" s="13" t="s">
        <v>34</v>
      </c>
      <c r="AX566" s="13" t="s">
        <v>79</v>
      </c>
      <c r="AY566" s="247" t="s">
        <v>127</v>
      </c>
    </row>
    <row r="567" s="13" customFormat="1">
      <c r="A567" s="13"/>
      <c r="B567" s="237"/>
      <c r="C567" s="238"/>
      <c r="D567" s="232" t="s">
        <v>138</v>
      </c>
      <c r="E567" s="239" t="s">
        <v>1</v>
      </c>
      <c r="F567" s="240" t="s">
        <v>677</v>
      </c>
      <c r="G567" s="238"/>
      <c r="H567" s="241">
        <v>30.901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138</v>
      </c>
      <c r="AU567" s="247" t="s">
        <v>147</v>
      </c>
      <c r="AV567" s="13" t="s">
        <v>89</v>
      </c>
      <c r="AW567" s="13" t="s">
        <v>34</v>
      </c>
      <c r="AX567" s="13" t="s">
        <v>79</v>
      </c>
      <c r="AY567" s="247" t="s">
        <v>127</v>
      </c>
    </row>
    <row r="568" s="13" customFormat="1">
      <c r="A568" s="13"/>
      <c r="B568" s="237"/>
      <c r="C568" s="238"/>
      <c r="D568" s="232" t="s">
        <v>138</v>
      </c>
      <c r="E568" s="239" t="s">
        <v>1</v>
      </c>
      <c r="F568" s="240" t="s">
        <v>678</v>
      </c>
      <c r="G568" s="238"/>
      <c r="H568" s="241">
        <v>58.444000000000003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138</v>
      </c>
      <c r="AU568" s="247" t="s">
        <v>147</v>
      </c>
      <c r="AV568" s="13" t="s">
        <v>89</v>
      </c>
      <c r="AW568" s="13" t="s">
        <v>34</v>
      </c>
      <c r="AX568" s="13" t="s">
        <v>79</v>
      </c>
      <c r="AY568" s="247" t="s">
        <v>127</v>
      </c>
    </row>
    <row r="569" s="13" customFormat="1">
      <c r="A569" s="13"/>
      <c r="B569" s="237"/>
      <c r="C569" s="238"/>
      <c r="D569" s="232" t="s">
        <v>138</v>
      </c>
      <c r="E569" s="239" t="s">
        <v>1</v>
      </c>
      <c r="F569" s="240" t="s">
        <v>679</v>
      </c>
      <c r="G569" s="238"/>
      <c r="H569" s="241">
        <v>120.661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138</v>
      </c>
      <c r="AU569" s="247" t="s">
        <v>147</v>
      </c>
      <c r="AV569" s="13" t="s">
        <v>89</v>
      </c>
      <c r="AW569" s="13" t="s">
        <v>34</v>
      </c>
      <c r="AX569" s="13" t="s">
        <v>79</v>
      </c>
      <c r="AY569" s="247" t="s">
        <v>127</v>
      </c>
    </row>
    <row r="570" s="13" customFormat="1">
      <c r="A570" s="13"/>
      <c r="B570" s="237"/>
      <c r="C570" s="238"/>
      <c r="D570" s="232" t="s">
        <v>138</v>
      </c>
      <c r="E570" s="239" t="s">
        <v>1</v>
      </c>
      <c r="F570" s="240" t="s">
        <v>709</v>
      </c>
      <c r="G570" s="238"/>
      <c r="H570" s="241">
        <v>5.1299999999999999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138</v>
      </c>
      <c r="AU570" s="247" t="s">
        <v>147</v>
      </c>
      <c r="AV570" s="13" t="s">
        <v>89</v>
      </c>
      <c r="AW570" s="13" t="s">
        <v>34</v>
      </c>
      <c r="AX570" s="13" t="s">
        <v>79</v>
      </c>
      <c r="AY570" s="247" t="s">
        <v>127</v>
      </c>
    </row>
    <row r="571" s="13" customFormat="1">
      <c r="A571" s="13"/>
      <c r="B571" s="237"/>
      <c r="C571" s="238"/>
      <c r="D571" s="232" t="s">
        <v>138</v>
      </c>
      <c r="E571" s="239" t="s">
        <v>1</v>
      </c>
      <c r="F571" s="240" t="s">
        <v>681</v>
      </c>
      <c r="G571" s="238"/>
      <c r="H571" s="241">
        <v>49.661000000000001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138</v>
      </c>
      <c r="AU571" s="247" t="s">
        <v>147</v>
      </c>
      <c r="AV571" s="13" t="s">
        <v>89</v>
      </c>
      <c r="AW571" s="13" t="s">
        <v>34</v>
      </c>
      <c r="AX571" s="13" t="s">
        <v>79</v>
      </c>
      <c r="AY571" s="247" t="s">
        <v>127</v>
      </c>
    </row>
    <row r="572" s="13" customFormat="1">
      <c r="A572" s="13"/>
      <c r="B572" s="237"/>
      <c r="C572" s="238"/>
      <c r="D572" s="232" t="s">
        <v>138</v>
      </c>
      <c r="E572" s="239" t="s">
        <v>1</v>
      </c>
      <c r="F572" s="240" t="s">
        <v>682</v>
      </c>
      <c r="G572" s="238"/>
      <c r="H572" s="241">
        <v>36.335000000000001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138</v>
      </c>
      <c r="AU572" s="247" t="s">
        <v>147</v>
      </c>
      <c r="AV572" s="13" t="s">
        <v>89</v>
      </c>
      <c r="AW572" s="13" t="s">
        <v>34</v>
      </c>
      <c r="AX572" s="13" t="s">
        <v>79</v>
      </c>
      <c r="AY572" s="247" t="s">
        <v>127</v>
      </c>
    </row>
    <row r="573" s="13" customFormat="1">
      <c r="A573" s="13"/>
      <c r="B573" s="237"/>
      <c r="C573" s="238"/>
      <c r="D573" s="232" t="s">
        <v>138</v>
      </c>
      <c r="E573" s="239" t="s">
        <v>1</v>
      </c>
      <c r="F573" s="240" t="s">
        <v>683</v>
      </c>
      <c r="G573" s="238"/>
      <c r="H573" s="241">
        <v>15.891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138</v>
      </c>
      <c r="AU573" s="247" t="s">
        <v>147</v>
      </c>
      <c r="AV573" s="13" t="s">
        <v>89</v>
      </c>
      <c r="AW573" s="13" t="s">
        <v>34</v>
      </c>
      <c r="AX573" s="13" t="s">
        <v>79</v>
      </c>
      <c r="AY573" s="247" t="s">
        <v>127</v>
      </c>
    </row>
    <row r="574" s="13" customFormat="1">
      <c r="A574" s="13"/>
      <c r="B574" s="237"/>
      <c r="C574" s="238"/>
      <c r="D574" s="232" t="s">
        <v>138</v>
      </c>
      <c r="E574" s="239" t="s">
        <v>1</v>
      </c>
      <c r="F574" s="240" t="s">
        <v>713</v>
      </c>
      <c r="G574" s="238"/>
      <c r="H574" s="241">
        <v>4.556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138</v>
      </c>
      <c r="AU574" s="247" t="s">
        <v>147</v>
      </c>
      <c r="AV574" s="13" t="s">
        <v>89</v>
      </c>
      <c r="AW574" s="13" t="s">
        <v>34</v>
      </c>
      <c r="AX574" s="13" t="s">
        <v>79</v>
      </c>
      <c r="AY574" s="247" t="s">
        <v>127</v>
      </c>
    </row>
    <row r="575" s="13" customFormat="1">
      <c r="A575" s="13"/>
      <c r="B575" s="237"/>
      <c r="C575" s="238"/>
      <c r="D575" s="232" t="s">
        <v>138</v>
      </c>
      <c r="E575" s="239" t="s">
        <v>1</v>
      </c>
      <c r="F575" s="240" t="s">
        <v>714</v>
      </c>
      <c r="G575" s="238"/>
      <c r="H575" s="241">
        <v>5.5759999999999996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138</v>
      </c>
      <c r="AU575" s="247" t="s">
        <v>147</v>
      </c>
      <c r="AV575" s="13" t="s">
        <v>89</v>
      </c>
      <c r="AW575" s="13" t="s">
        <v>34</v>
      </c>
      <c r="AX575" s="13" t="s">
        <v>79</v>
      </c>
      <c r="AY575" s="247" t="s">
        <v>127</v>
      </c>
    </row>
    <row r="576" s="13" customFormat="1">
      <c r="A576" s="13"/>
      <c r="B576" s="237"/>
      <c r="C576" s="238"/>
      <c r="D576" s="232" t="s">
        <v>138</v>
      </c>
      <c r="E576" s="239" t="s">
        <v>1</v>
      </c>
      <c r="F576" s="240" t="s">
        <v>715</v>
      </c>
      <c r="G576" s="238"/>
      <c r="H576" s="241">
        <v>3.0259999999999998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138</v>
      </c>
      <c r="AU576" s="247" t="s">
        <v>147</v>
      </c>
      <c r="AV576" s="13" t="s">
        <v>89</v>
      </c>
      <c r="AW576" s="13" t="s">
        <v>34</v>
      </c>
      <c r="AX576" s="13" t="s">
        <v>79</v>
      </c>
      <c r="AY576" s="247" t="s">
        <v>127</v>
      </c>
    </row>
    <row r="577" s="13" customFormat="1">
      <c r="A577" s="13"/>
      <c r="B577" s="237"/>
      <c r="C577" s="238"/>
      <c r="D577" s="232" t="s">
        <v>138</v>
      </c>
      <c r="E577" s="239" t="s">
        <v>1</v>
      </c>
      <c r="F577" s="240" t="s">
        <v>716</v>
      </c>
      <c r="G577" s="238"/>
      <c r="H577" s="241">
        <v>4.1479999999999997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138</v>
      </c>
      <c r="AU577" s="247" t="s">
        <v>147</v>
      </c>
      <c r="AV577" s="13" t="s">
        <v>89</v>
      </c>
      <c r="AW577" s="13" t="s">
        <v>34</v>
      </c>
      <c r="AX577" s="13" t="s">
        <v>79</v>
      </c>
      <c r="AY577" s="247" t="s">
        <v>127</v>
      </c>
    </row>
    <row r="578" s="13" customFormat="1">
      <c r="A578" s="13"/>
      <c r="B578" s="237"/>
      <c r="C578" s="238"/>
      <c r="D578" s="232" t="s">
        <v>138</v>
      </c>
      <c r="E578" s="239" t="s">
        <v>1</v>
      </c>
      <c r="F578" s="240" t="s">
        <v>688</v>
      </c>
      <c r="G578" s="238"/>
      <c r="H578" s="241">
        <v>68.382999999999996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7" t="s">
        <v>138</v>
      </c>
      <c r="AU578" s="247" t="s">
        <v>147</v>
      </c>
      <c r="AV578" s="13" t="s">
        <v>89</v>
      </c>
      <c r="AW578" s="13" t="s">
        <v>34</v>
      </c>
      <c r="AX578" s="13" t="s">
        <v>79</v>
      </c>
      <c r="AY578" s="247" t="s">
        <v>127</v>
      </c>
    </row>
    <row r="579" s="13" customFormat="1">
      <c r="A579" s="13"/>
      <c r="B579" s="237"/>
      <c r="C579" s="238"/>
      <c r="D579" s="232" t="s">
        <v>138</v>
      </c>
      <c r="E579" s="239" t="s">
        <v>1</v>
      </c>
      <c r="F579" s="240" t="s">
        <v>689</v>
      </c>
      <c r="G579" s="238"/>
      <c r="H579" s="241">
        <v>148.00899999999999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138</v>
      </c>
      <c r="AU579" s="247" t="s">
        <v>147</v>
      </c>
      <c r="AV579" s="13" t="s">
        <v>89</v>
      </c>
      <c r="AW579" s="13" t="s">
        <v>34</v>
      </c>
      <c r="AX579" s="13" t="s">
        <v>79</v>
      </c>
      <c r="AY579" s="247" t="s">
        <v>127</v>
      </c>
    </row>
    <row r="580" s="13" customFormat="1">
      <c r="A580" s="13"/>
      <c r="B580" s="237"/>
      <c r="C580" s="238"/>
      <c r="D580" s="232" t="s">
        <v>138</v>
      </c>
      <c r="E580" s="239" t="s">
        <v>1</v>
      </c>
      <c r="F580" s="240" t="s">
        <v>690</v>
      </c>
      <c r="G580" s="238"/>
      <c r="H580" s="241">
        <v>50.097999999999999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138</v>
      </c>
      <c r="AU580" s="247" t="s">
        <v>147</v>
      </c>
      <c r="AV580" s="13" t="s">
        <v>89</v>
      </c>
      <c r="AW580" s="13" t="s">
        <v>34</v>
      </c>
      <c r="AX580" s="13" t="s">
        <v>79</v>
      </c>
      <c r="AY580" s="247" t="s">
        <v>127</v>
      </c>
    </row>
    <row r="581" s="13" customFormat="1">
      <c r="A581" s="13"/>
      <c r="B581" s="237"/>
      <c r="C581" s="238"/>
      <c r="D581" s="232" t="s">
        <v>138</v>
      </c>
      <c r="E581" s="239" t="s">
        <v>1</v>
      </c>
      <c r="F581" s="240" t="s">
        <v>691</v>
      </c>
      <c r="G581" s="238"/>
      <c r="H581" s="241">
        <v>40.274999999999999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138</v>
      </c>
      <c r="AU581" s="247" t="s">
        <v>147</v>
      </c>
      <c r="AV581" s="13" t="s">
        <v>89</v>
      </c>
      <c r="AW581" s="13" t="s">
        <v>34</v>
      </c>
      <c r="AX581" s="13" t="s">
        <v>79</v>
      </c>
      <c r="AY581" s="247" t="s">
        <v>127</v>
      </c>
    </row>
    <row r="582" s="13" customFormat="1">
      <c r="A582" s="13"/>
      <c r="B582" s="237"/>
      <c r="C582" s="238"/>
      <c r="D582" s="232" t="s">
        <v>138</v>
      </c>
      <c r="E582" s="239" t="s">
        <v>1</v>
      </c>
      <c r="F582" s="240" t="s">
        <v>692</v>
      </c>
      <c r="G582" s="238"/>
      <c r="H582" s="241">
        <v>40.899000000000001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138</v>
      </c>
      <c r="AU582" s="247" t="s">
        <v>147</v>
      </c>
      <c r="AV582" s="13" t="s">
        <v>89</v>
      </c>
      <c r="AW582" s="13" t="s">
        <v>34</v>
      </c>
      <c r="AX582" s="13" t="s">
        <v>79</v>
      </c>
      <c r="AY582" s="247" t="s">
        <v>127</v>
      </c>
    </row>
    <row r="583" s="13" customFormat="1">
      <c r="A583" s="13"/>
      <c r="B583" s="237"/>
      <c r="C583" s="238"/>
      <c r="D583" s="232" t="s">
        <v>138</v>
      </c>
      <c r="E583" s="239" t="s">
        <v>1</v>
      </c>
      <c r="F583" s="240" t="s">
        <v>722</v>
      </c>
      <c r="G583" s="238"/>
      <c r="H583" s="241">
        <v>4.633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138</v>
      </c>
      <c r="AU583" s="247" t="s">
        <v>147</v>
      </c>
      <c r="AV583" s="13" t="s">
        <v>89</v>
      </c>
      <c r="AW583" s="13" t="s">
        <v>34</v>
      </c>
      <c r="AX583" s="13" t="s">
        <v>79</v>
      </c>
      <c r="AY583" s="247" t="s">
        <v>127</v>
      </c>
    </row>
    <row r="584" s="13" customFormat="1">
      <c r="A584" s="13"/>
      <c r="B584" s="237"/>
      <c r="C584" s="238"/>
      <c r="D584" s="232" t="s">
        <v>138</v>
      </c>
      <c r="E584" s="239" t="s">
        <v>1</v>
      </c>
      <c r="F584" s="240" t="s">
        <v>694</v>
      </c>
      <c r="G584" s="238"/>
      <c r="H584" s="241">
        <v>96.507000000000005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138</v>
      </c>
      <c r="AU584" s="247" t="s">
        <v>147</v>
      </c>
      <c r="AV584" s="13" t="s">
        <v>89</v>
      </c>
      <c r="AW584" s="13" t="s">
        <v>34</v>
      </c>
      <c r="AX584" s="13" t="s">
        <v>79</v>
      </c>
      <c r="AY584" s="247" t="s">
        <v>127</v>
      </c>
    </row>
    <row r="585" s="13" customFormat="1">
      <c r="A585" s="13"/>
      <c r="B585" s="237"/>
      <c r="C585" s="238"/>
      <c r="D585" s="232" t="s">
        <v>138</v>
      </c>
      <c r="E585" s="239" t="s">
        <v>1</v>
      </c>
      <c r="F585" s="240" t="s">
        <v>695</v>
      </c>
      <c r="G585" s="238"/>
      <c r="H585" s="241">
        <v>56.027000000000001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138</v>
      </c>
      <c r="AU585" s="247" t="s">
        <v>147</v>
      </c>
      <c r="AV585" s="13" t="s">
        <v>89</v>
      </c>
      <c r="AW585" s="13" t="s">
        <v>34</v>
      </c>
      <c r="AX585" s="13" t="s">
        <v>79</v>
      </c>
      <c r="AY585" s="247" t="s">
        <v>127</v>
      </c>
    </row>
    <row r="586" s="15" customFormat="1">
      <c r="A586" s="15"/>
      <c r="B586" s="262"/>
      <c r="C586" s="263"/>
      <c r="D586" s="232" t="s">
        <v>138</v>
      </c>
      <c r="E586" s="264" t="s">
        <v>1</v>
      </c>
      <c r="F586" s="265" t="s">
        <v>280</v>
      </c>
      <c r="G586" s="263"/>
      <c r="H586" s="266">
        <v>943.22700000000009</v>
      </c>
      <c r="I586" s="267"/>
      <c r="J586" s="263"/>
      <c r="K586" s="263"/>
      <c r="L586" s="268"/>
      <c r="M586" s="269"/>
      <c r="N586" s="270"/>
      <c r="O586" s="270"/>
      <c r="P586" s="270"/>
      <c r="Q586" s="270"/>
      <c r="R586" s="270"/>
      <c r="S586" s="270"/>
      <c r="T586" s="271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2" t="s">
        <v>138</v>
      </c>
      <c r="AU586" s="272" t="s">
        <v>147</v>
      </c>
      <c r="AV586" s="15" t="s">
        <v>147</v>
      </c>
      <c r="AW586" s="15" t="s">
        <v>34</v>
      </c>
      <c r="AX586" s="15" t="s">
        <v>79</v>
      </c>
      <c r="AY586" s="272" t="s">
        <v>127</v>
      </c>
    </row>
    <row r="587" s="13" customFormat="1">
      <c r="A587" s="13"/>
      <c r="B587" s="237"/>
      <c r="C587" s="238"/>
      <c r="D587" s="232" t="s">
        <v>138</v>
      </c>
      <c r="E587" s="239" t="s">
        <v>1</v>
      </c>
      <c r="F587" s="240" t="s">
        <v>696</v>
      </c>
      <c r="G587" s="238"/>
      <c r="H587" s="241">
        <v>11.875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138</v>
      </c>
      <c r="AU587" s="247" t="s">
        <v>147</v>
      </c>
      <c r="AV587" s="13" t="s">
        <v>89</v>
      </c>
      <c r="AW587" s="13" t="s">
        <v>34</v>
      </c>
      <c r="AX587" s="13" t="s">
        <v>79</v>
      </c>
      <c r="AY587" s="247" t="s">
        <v>127</v>
      </c>
    </row>
    <row r="588" s="13" customFormat="1">
      <c r="A588" s="13"/>
      <c r="B588" s="237"/>
      <c r="C588" s="238"/>
      <c r="D588" s="232" t="s">
        <v>138</v>
      </c>
      <c r="E588" s="239" t="s">
        <v>1</v>
      </c>
      <c r="F588" s="240" t="s">
        <v>697</v>
      </c>
      <c r="G588" s="238"/>
      <c r="H588" s="241">
        <v>2.04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138</v>
      </c>
      <c r="AU588" s="247" t="s">
        <v>147</v>
      </c>
      <c r="AV588" s="13" t="s">
        <v>89</v>
      </c>
      <c r="AW588" s="13" t="s">
        <v>34</v>
      </c>
      <c r="AX588" s="13" t="s">
        <v>79</v>
      </c>
      <c r="AY588" s="247" t="s">
        <v>127</v>
      </c>
    </row>
    <row r="589" s="15" customFormat="1">
      <c r="A589" s="15"/>
      <c r="B589" s="262"/>
      <c r="C589" s="263"/>
      <c r="D589" s="232" t="s">
        <v>138</v>
      </c>
      <c r="E589" s="264" t="s">
        <v>1</v>
      </c>
      <c r="F589" s="265" t="s">
        <v>280</v>
      </c>
      <c r="G589" s="263"/>
      <c r="H589" s="266">
        <v>13.914999999999999</v>
      </c>
      <c r="I589" s="267"/>
      <c r="J589" s="263"/>
      <c r="K589" s="263"/>
      <c r="L589" s="268"/>
      <c r="M589" s="269"/>
      <c r="N589" s="270"/>
      <c r="O589" s="270"/>
      <c r="P589" s="270"/>
      <c r="Q589" s="270"/>
      <c r="R589" s="270"/>
      <c r="S589" s="270"/>
      <c r="T589" s="271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2" t="s">
        <v>138</v>
      </c>
      <c r="AU589" s="272" t="s">
        <v>147</v>
      </c>
      <c r="AV589" s="15" t="s">
        <v>147</v>
      </c>
      <c r="AW589" s="15" t="s">
        <v>34</v>
      </c>
      <c r="AX589" s="15" t="s">
        <v>79</v>
      </c>
      <c r="AY589" s="272" t="s">
        <v>127</v>
      </c>
    </row>
    <row r="590" s="14" customFormat="1">
      <c r="A590" s="14"/>
      <c r="B590" s="248"/>
      <c r="C590" s="249"/>
      <c r="D590" s="232" t="s">
        <v>138</v>
      </c>
      <c r="E590" s="250" t="s">
        <v>1</v>
      </c>
      <c r="F590" s="251" t="s">
        <v>176</v>
      </c>
      <c r="G590" s="249"/>
      <c r="H590" s="252">
        <v>957.14200000000005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138</v>
      </c>
      <c r="AU590" s="258" t="s">
        <v>147</v>
      </c>
      <c r="AV590" s="14" t="s">
        <v>134</v>
      </c>
      <c r="AW590" s="14" t="s">
        <v>34</v>
      </c>
      <c r="AX590" s="14" t="s">
        <v>87</v>
      </c>
      <c r="AY590" s="258" t="s">
        <v>127</v>
      </c>
    </row>
    <row r="591" s="2" customFormat="1" ht="21.75" customHeight="1">
      <c r="A591" s="39"/>
      <c r="B591" s="40"/>
      <c r="C591" s="219" t="s">
        <v>741</v>
      </c>
      <c r="D591" s="219" t="s">
        <v>130</v>
      </c>
      <c r="E591" s="220" t="s">
        <v>742</v>
      </c>
      <c r="F591" s="221" t="s">
        <v>743</v>
      </c>
      <c r="G591" s="222" t="s">
        <v>213</v>
      </c>
      <c r="H591" s="223">
        <v>348.79399999999998</v>
      </c>
      <c r="I591" s="224"/>
      <c r="J591" s="225">
        <f>ROUND(I591*H591,2)</f>
        <v>0</v>
      </c>
      <c r="K591" s="221" t="s">
        <v>1</v>
      </c>
      <c r="L591" s="45"/>
      <c r="M591" s="226" t="s">
        <v>1</v>
      </c>
      <c r="N591" s="227" t="s">
        <v>44</v>
      </c>
      <c r="O591" s="92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134</v>
      </c>
      <c r="AT591" s="230" t="s">
        <v>130</v>
      </c>
      <c r="AU591" s="230" t="s">
        <v>147</v>
      </c>
      <c r="AY591" s="18" t="s">
        <v>127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87</v>
      </c>
      <c r="BK591" s="231">
        <f>ROUND(I591*H591,2)</f>
        <v>0</v>
      </c>
      <c r="BL591" s="18" t="s">
        <v>134</v>
      </c>
      <c r="BM591" s="230" t="s">
        <v>744</v>
      </c>
    </row>
    <row r="592" s="2" customFormat="1">
      <c r="A592" s="39"/>
      <c r="B592" s="40"/>
      <c r="C592" s="41"/>
      <c r="D592" s="232" t="s">
        <v>136</v>
      </c>
      <c r="E592" s="41"/>
      <c r="F592" s="233" t="s">
        <v>745</v>
      </c>
      <c r="G592" s="41"/>
      <c r="H592" s="41"/>
      <c r="I592" s="234"/>
      <c r="J592" s="41"/>
      <c r="K592" s="41"/>
      <c r="L592" s="45"/>
      <c r="M592" s="235"/>
      <c r="N592" s="236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136</v>
      </c>
      <c r="AU592" s="18" t="s">
        <v>147</v>
      </c>
    </row>
    <row r="593" s="13" customFormat="1">
      <c r="A593" s="13"/>
      <c r="B593" s="237"/>
      <c r="C593" s="238"/>
      <c r="D593" s="232" t="s">
        <v>138</v>
      </c>
      <c r="E593" s="239" t="s">
        <v>1</v>
      </c>
      <c r="F593" s="240" t="s">
        <v>746</v>
      </c>
      <c r="G593" s="238"/>
      <c r="H593" s="241">
        <v>47.5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138</v>
      </c>
      <c r="AU593" s="247" t="s">
        <v>147</v>
      </c>
      <c r="AV593" s="13" t="s">
        <v>89</v>
      </c>
      <c r="AW593" s="13" t="s">
        <v>34</v>
      </c>
      <c r="AX593" s="13" t="s">
        <v>79</v>
      </c>
      <c r="AY593" s="247" t="s">
        <v>127</v>
      </c>
    </row>
    <row r="594" s="13" customFormat="1">
      <c r="A594" s="13"/>
      <c r="B594" s="237"/>
      <c r="C594" s="238"/>
      <c r="D594" s="232" t="s">
        <v>138</v>
      </c>
      <c r="E594" s="239" t="s">
        <v>1</v>
      </c>
      <c r="F594" s="240" t="s">
        <v>747</v>
      </c>
      <c r="G594" s="238"/>
      <c r="H594" s="241">
        <v>13.6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7" t="s">
        <v>138</v>
      </c>
      <c r="AU594" s="247" t="s">
        <v>147</v>
      </c>
      <c r="AV594" s="13" t="s">
        <v>89</v>
      </c>
      <c r="AW594" s="13" t="s">
        <v>34</v>
      </c>
      <c r="AX594" s="13" t="s">
        <v>79</v>
      </c>
      <c r="AY594" s="247" t="s">
        <v>127</v>
      </c>
    </row>
    <row r="595" s="13" customFormat="1">
      <c r="A595" s="13"/>
      <c r="B595" s="237"/>
      <c r="C595" s="238"/>
      <c r="D595" s="232" t="s">
        <v>138</v>
      </c>
      <c r="E595" s="239" t="s">
        <v>1</v>
      </c>
      <c r="F595" s="240" t="s">
        <v>748</v>
      </c>
      <c r="G595" s="238"/>
      <c r="H595" s="241">
        <v>35.174999999999997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138</v>
      </c>
      <c r="AU595" s="247" t="s">
        <v>147</v>
      </c>
      <c r="AV595" s="13" t="s">
        <v>89</v>
      </c>
      <c r="AW595" s="13" t="s">
        <v>34</v>
      </c>
      <c r="AX595" s="13" t="s">
        <v>79</v>
      </c>
      <c r="AY595" s="247" t="s">
        <v>127</v>
      </c>
    </row>
    <row r="596" s="15" customFormat="1">
      <c r="A596" s="15"/>
      <c r="B596" s="262"/>
      <c r="C596" s="263"/>
      <c r="D596" s="232" t="s">
        <v>138</v>
      </c>
      <c r="E596" s="264" t="s">
        <v>1</v>
      </c>
      <c r="F596" s="265" t="s">
        <v>280</v>
      </c>
      <c r="G596" s="263"/>
      <c r="H596" s="266">
        <v>96.275000000000006</v>
      </c>
      <c r="I596" s="267"/>
      <c r="J596" s="263"/>
      <c r="K596" s="263"/>
      <c r="L596" s="268"/>
      <c r="M596" s="269"/>
      <c r="N596" s="270"/>
      <c r="O596" s="270"/>
      <c r="P596" s="270"/>
      <c r="Q596" s="270"/>
      <c r="R596" s="270"/>
      <c r="S596" s="270"/>
      <c r="T596" s="271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2" t="s">
        <v>138</v>
      </c>
      <c r="AU596" s="272" t="s">
        <v>147</v>
      </c>
      <c r="AV596" s="15" t="s">
        <v>147</v>
      </c>
      <c r="AW596" s="15" t="s">
        <v>34</v>
      </c>
      <c r="AX596" s="15" t="s">
        <v>79</v>
      </c>
      <c r="AY596" s="272" t="s">
        <v>127</v>
      </c>
    </row>
    <row r="597" s="13" customFormat="1">
      <c r="A597" s="13"/>
      <c r="B597" s="237"/>
      <c r="C597" s="238"/>
      <c r="D597" s="232" t="s">
        <v>138</v>
      </c>
      <c r="E597" s="239" t="s">
        <v>1</v>
      </c>
      <c r="F597" s="240" t="s">
        <v>749</v>
      </c>
      <c r="G597" s="238"/>
      <c r="H597" s="241">
        <v>252.51900000000001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138</v>
      </c>
      <c r="AU597" s="247" t="s">
        <v>147</v>
      </c>
      <c r="AV597" s="13" t="s">
        <v>89</v>
      </c>
      <c r="AW597" s="13" t="s">
        <v>34</v>
      </c>
      <c r="AX597" s="13" t="s">
        <v>79</v>
      </c>
      <c r="AY597" s="247" t="s">
        <v>127</v>
      </c>
    </row>
    <row r="598" s="15" customFormat="1">
      <c r="A598" s="15"/>
      <c r="B598" s="262"/>
      <c r="C598" s="263"/>
      <c r="D598" s="232" t="s">
        <v>138</v>
      </c>
      <c r="E598" s="264" t="s">
        <v>1</v>
      </c>
      <c r="F598" s="265" t="s">
        <v>280</v>
      </c>
      <c r="G598" s="263"/>
      <c r="H598" s="266">
        <v>252.51900000000001</v>
      </c>
      <c r="I598" s="267"/>
      <c r="J598" s="263"/>
      <c r="K598" s="263"/>
      <c r="L598" s="268"/>
      <c r="M598" s="269"/>
      <c r="N598" s="270"/>
      <c r="O598" s="270"/>
      <c r="P598" s="270"/>
      <c r="Q598" s="270"/>
      <c r="R598" s="270"/>
      <c r="S598" s="270"/>
      <c r="T598" s="27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2" t="s">
        <v>138</v>
      </c>
      <c r="AU598" s="272" t="s">
        <v>147</v>
      </c>
      <c r="AV598" s="15" t="s">
        <v>147</v>
      </c>
      <c r="AW598" s="15" t="s">
        <v>34</v>
      </c>
      <c r="AX598" s="15" t="s">
        <v>79</v>
      </c>
      <c r="AY598" s="272" t="s">
        <v>127</v>
      </c>
    </row>
    <row r="599" s="14" customFormat="1">
      <c r="A599" s="14"/>
      <c r="B599" s="248"/>
      <c r="C599" s="249"/>
      <c r="D599" s="232" t="s">
        <v>138</v>
      </c>
      <c r="E599" s="250" t="s">
        <v>1</v>
      </c>
      <c r="F599" s="251" t="s">
        <v>176</v>
      </c>
      <c r="G599" s="249"/>
      <c r="H599" s="252">
        <v>348.79399999999998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138</v>
      </c>
      <c r="AU599" s="258" t="s">
        <v>147</v>
      </c>
      <c r="AV599" s="14" t="s">
        <v>134</v>
      </c>
      <c r="AW599" s="14" t="s">
        <v>34</v>
      </c>
      <c r="AX599" s="14" t="s">
        <v>87</v>
      </c>
      <c r="AY599" s="258" t="s">
        <v>127</v>
      </c>
    </row>
    <row r="600" s="2" customFormat="1">
      <c r="A600" s="39"/>
      <c r="B600" s="40"/>
      <c r="C600" s="219" t="s">
        <v>750</v>
      </c>
      <c r="D600" s="219" t="s">
        <v>130</v>
      </c>
      <c r="E600" s="220" t="s">
        <v>751</v>
      </c>
      <c r="F600" s="221" t="s">
        <v>752</v>
      </c>
      <c r="G600" s="222" t="s">
        <v>213</v>
      </c>
      <c r="H600" s="223">
        <v>348.79399999999998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44</v>
      </c>
      <c r="O600" s="92"/>
      <c r="P600" s="228">
        <f>O600*H600</f>
        <v>0</v>
      </c>
      <c r="Q600" s="228">
        <v>0.0015</v>
      </c>
      <c r="R600" s="228">
        <f>Q600*H600</f>
        <v>0.52319099999999996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134</v>
      </c>
      <c r="AT600" s="230" t="s">
        <v>130</v>
      </c>
      <c r="AU600" s="230" t="s">
        <v>147</v>
      </c>
      <c r="AY600" s="18" t="s">
        <v>127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87</v>
      </c>
      <c r="BK600" s="231">
        <f>ROUND(I600*H600,2)</f>
        <v>0</v>
      </c>
      <c r="BL600" s="18" t="s">
        <v>134</v>
      </c>
      <c r="BM600" s="230" t="s">
        <v>753</v>
      </c>
    </row>
    <row r="601" s="2" customFormat="1">
      <c r="A601" s="39"/>
      <c r="B601" s="40"/>
      <c r="C601" s="41"/>
      <c r="D601" s="232" t="s">
        <v>136</v>
      </c>
      <c r="E601" s="41"/>
      <c r="F601" s="233" t="s">
        <v>754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136</v>
      </c>
      <c r="AU601" s="18" t="s">
        <v>147</v>
      </c>
    </row>
    <row r="602" s="13" customFormat="1">
      <c r="A602" s="13"/>
      <c r="B602" s="237"/>
      <c r="C602" s="238"/>
      <c r="D602" s="232" t="s">
        <v>138</v>
      </c>
      <c r="E602" s="239" t="s">
        <v>1</v>
      </c>
      <c r="F602" s="240" t="s">
        <v>746</v>
      </c>
      <c r="G602" s="238"/>
      <c r="H602" s="241">
        <v>47.5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138</v>
      </c>
      <c r="AU602" s="247" t="s">
        <v>147</v>
      </c>
      <c r="AV602" s="13" t="s">
        <v>89</v>
      </c>
      <c r="AW602" s="13" t="s">
        <v>34</v>
      </c>
      <c r="AX602" s="13" t="s">
        <v>79</v>
      </c>
      <c r="AY602" s="247" t="s">
        <v>127</v>
      </c>
    </row>
    <row r="603" s="13" customFormat="1">
      <c r="A603" s="13"/>
      <c r="B603" s="237"/>
      <c r="C603" s="238"/>
      <c r="D603" s="232" t="s">
        <v>138</v>
      </c>
      <c r="E603" s="239" t="s">
        <v>1</v>
      </c>
      <c r="F603" s="240" t="s">
        <v>747</v>
      </c>
      <c r="G603" s="238"/>
      <c r="H603" s="241">
        <v>13.6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138</v>
      </c>
      <c r="AU603" s="247" t="s">
        <v>147</v>
      </c>
      <c r="AV603" s="13" t="s">
        <v>89</v>
      </c>
      <c r="AW603" s="13" t="s">
        <v>34</v>
      </c>
      <c r="AX603" s="13" t="s">
        <v>79</v>
      </c>
      <c r="AY603" s="247" t="s">
        <v>127</v>
      </c>
    </row>
    <row r="604" s="13" customFormat="1">
      <c r="A604" s="13"/>
      <c r="B604" s="237"/>
      <c r="C604" s="238"/>
      <c r="D604" s="232" t="s">
        <v>138</v>
      </c>
      <c r="E604" s="239" t="s">
        <v>1</v>
      </c>
      <c r="F604" s="240" t="s">
        <v>748</v>
      </c>
      <c r="G604" s="238"/>
      <c r="H604" s="241">
        <v>35.174999999999997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7" t="s">
        <v>138</v>
      </c>
      <c r="AU604" s="247" t="s">
        <v>147</v>
      </c>
      <c r="AV604" s="13" t="s">
        <v>89</v>
      </c>
      <c r="AW604" s="13" t="s">
        <v>34</v>
      </c>
      <c r="AX604" s="13" t="s">
        <v>79</v>
      </c>
      <c r="AY604" s="247" t="s">
        <v>127</v>
      </c>
    </row>
    <row r="605" s="15" customFormat="1">
      <c r="A605" s="15"/>
      <c r="B605" s="262"/>
      <c r="C605" s="263"/>
      <c r="D605" s="232" t="s">
        <v>138</v>
      </c>
      <c r="E605" s="264" t="s">
        <v>1</v>
      </c>
      <c r="F605" s="265" t="s">
        <v>280</v>
      </c>
      <c r="G605" s="263"/>
      <c r="H605" s="266">
        <v>96.275000000000006</v>
      </c>
      <c r="I605" s="267"/>
      <c r="J605" s="263"/>
      <c r="K605" s="263"/>
      <c r="L605" s="268"/>
      <c r="M605" s="269"/>
      <c r="N605" s="270"/>
      <c r="O605" s="270"/>
      <c r="P605" s="270"/>
      <c r="Q605" s="270"/>
      <c r="R605" s="270"/>
      <c r="S605" s="270"/>
      <c r="T605" s="271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2" t="s">
        <v>138</v>
      </c>
      <c r="AU605" s="272" t="s">
        <v>147</v>
      </c>
      <c r="AV605" s="15" t="s">
        <v>147</v>
      </c>
      <c r="AW605" s="15" t="s">
        <v>34</v>
      </c>
      <c r="AX605" s="15" t="s">
        <v>79</v>
      </c>
      <c r="AY605" s="272" t="s">
        <v>127</v>
      </c>
    </row>
    <row r="606" s="13" customFormat="1">
      <c r="A606" s="13"/>
      <c r="B606" s="237"/>
      <c r="C606" s="238"/>
      <c r="D606" s="232" t="s">
        <v>138</v>
      </c>
      <c r="E606" s="239" t="s">
        <v>1</v>
      </c>
      <c r="F606" s="240" t="s">
        <v>749</v>
      </c>
      <c r="G606" s="238"/>
      <c r="H606" s="241">
        <v>252.51900000000001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138</v>
      </c>
      <c r="AU606" s="247" t="s">
        <v>147</v>
      </c>
      <c r="AV606" s="13" t="s">
        <v>89</v>
      </c>
      <c r="AW606" s="13" t="s">
        <v>34</v>
      </c>
      <c r="AX606" s="13" t="s">
        <v>79</v>
      </c>
      <c r="AY606" s="247" t="s">
        <v>127</v>
      </c>
    </row>
    <row r="607" s="15" customFormat="1">
      <c r="A607" s="15"/>
      <c r="B607" s="262"/>
      <c r="C607" s="263"/>
      <c r="D607" s="232" t="s">
        <v>138</v>
      </c>
      <c r="E607" s="264" t="s">
        <v>1</v>
      </c>
      <c r="F607" s="265" t="s">
        <v>280</v>
      </c>
      <c r="G607" s="263"/>
      <c r="H607" s="266">
        <v>252.51900000000001</v>
      </c>
      <c r="I607" s="267"/>
      <c r="J607" s="263"/>
      <c r="K607" s="263"/>
      <c r="L607" s="268"/>
      <c r="M607" s="269"/>
      <c r="N607" s="270"/>
      <c r="O607" s="270"/>
      <c r="P607" s="270"/>
      <c r="Q607" s="270"/>
      <c r="R607" s="270"/>
      <c r="S607" s="270"/>
      <c r="T607" s="271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2" t="s">
        <v>138</v>
      </c>
      <c r="AU607" s="272" t="s">
        <v>147</v>
      </c>
      <c r="AV607" s="15" t="s">
        <v>147</v>
      </c>
      <c r="AW607" s="15" t="s">
        <v>34</v>
      </c>
      <c r="AX607" s="15" t="s">
        <v>79</v>
      </c>
      <c r="AY607" s="272" t="s">
        <v>127</v>
      </c>
    </row>
    <row r="608" s="14" customFormat="1">
      <c r="A608" s="14"/>
      <c r="B608" s="248"/>
      <c r="C608" s="249"/>
      <c r="D608" s="232" t="s">
        <v>138</v>
      </c>
      <c r="E608" s="250" t="s">
        <v>1</v>
      </c>
      <c r="F608" s="251" t="s">
        <v>176</v>
      </c>
      <c r="G608" s="249"/>
      <c r="H608" s="252">
        <v>348.79399999999998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8" t="s">
        <v>138</v>
      </c>
      <c r="AU608" s="258" t="s">
        <v>147</v>
      </c>
      <c r="AV608" s="14" t="s">
        <v>134</v>
      </c>
      <c r="AW608" s="14" t="s">
        <v>34</v>
      </c>
      <c r="AX608" s="14" t="s">
        <v>87</v>
      </c>
      <c r="AY608" s="258" t="s">
        <v>127</v>
      </c>
    </row>
    <row r="609" s="12" customFormat="1" ht="20.88" customHeight="1">
      <c r="A609" s="12"/>
      <c r="B609" s="203"/>
      <c r="C609" s="204"/>
      <c r="D609" s="205" t="s">
        <v>78</v>
      </c>
      <c r="E609" s="217" t="s">
        <v>725</v>
      </c>
      <c r="F609" s="217" t="s">
        <v>755</v>
      </c>
      <c r="G609" s="204"/>
      <c r="H609" s="204"/>
      <c r="I609" s="207"/>
      <c r="J609" s="218">
        <f>BK609</f>
        <v>0</v>
      </c>
      <c r="K609" s="204"/>
      <c r="L609" s="209"/>
      <c r="M609" s="210"/>
      <c r="N609" s="211"/>
      <c r="O609" s="211"/>
      <c r="P609" s="212">
        <f>SUM(P610:P653)</f>
        <v>0</v>
      </c>
      <c r="Q609" s="211"/>
      <c r="R609" s="212">
        <f>SUM(R610:R653)</f>
        <v>15.0272933</v>
      </c>
      <c r="S609" s="211"/>
      <c r="T609" s="213">
        <f>SUM(T610:T653)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87</v>
      </c>
      <c r="AT609" s="215" t="s">
        <v>78</v>
      </c>
      <c r="AU609" s="215" t="s">
        <v>89</v>
      </c>
      <c r="AY609" s="214" t="s">
        <v>127</v>
      </c>
      <c r="BK609" s="216">
        <f>SUM(BK610:BK653)</f>
        <v>0</v>
      </c>
    </row>
    <row r="610" s="2" customFormat="1">
      <c r="A610" s="39"/>
      <c r="B610" s="40"/>
      <c r="C610" s="219" t="s">
        <v>756</v>
      </c>
      <c r="D610" s="219" t="s">
        <v>130</v>
      </c>
      <c r="E610" s="220" t="s">
        <v>757</v>
      </c>
      <c r="F610" s="221" t="s">
        <v>758</v>
      </c>
      <c r="G610" s="222" t="s">
        <v>205</v>
      </c>
      <c r="H610" s="223">
        <v>441.88</v>
      </c>
      <c r="I610" s="224"/>
      <c r="J610" s="225">
        <f>ROUND(I610*H610,2)</f>
        <v>0</v>
      </c>
      <c r="K610" s="221" t="s">
        <v>1</v>
      </c>
      <c r="L610" s="45"/>
      <c r="M610" s="226" t="s">
        <v>1</v>
      </c>
      <c r="N610" s="227" t="s">
        <v>44</v>
      </c>
      <c r="O610" s="92"/>
      <c r="P610" s="228">
        <f>O610*H610</f>
        <v>0</v>
      </c>
      <c r="Q610" s="228">
        <v>0.0073499999999999998</v>
      </c>
      <c r="R610" s="228">
        <f>Q610*H610</f>
        <v>3.2478179999999996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134</v>
      </c>
      <c r="AT610" s="230" t="s">
        <v>130</v>
      </c>
      <c r="AU610" s="230" t="s">
        <v>147</v>
      </c>
      <c r="AY610" s="18" t="s">
        <v>127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87</v>
      </c>
      <c r="BK610" s="231">
        <f>ROUND(I610*H610,2)</f>
        <v>0</v>
      </c>
      <c r="BL610" s="18" t="s">
        <v>134</v>
      </c>
      <c r="BM610" s="230" t="s">
        <v>759</v>
      </c>
    </row>
    <row r="611" s="2" customFormat="1">
      <c r="A611" s="39"/>
      <c r="B611" s="40"/>
      <c r="C611" s="41"/>
      <c r="D611" s="232" t="s">
        <v>136</v>
      </c>
      <c r="E611" s="41"/>
      <c r="F611" s="233" t="s">
        <v>760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136</v>
      </c>
      <c r="AU611" s="18" t="s">
        <v>147</v>
      </c>
    </row>
    <row r="612" s="13" customFormat="1">
      <c r="A612" s="13"/>
      <c r="B612" s="237"/>
      <c r="C612" s="238"/>
      <c r="D612" s="232" t="s">
        <v>138</v>
      </c>
      <c r="E612" s="239" t="s">
        <v>1</v>
      </c>
      <c r="F612" s="240" t="s">
        <v>761</v>
      </c>
      <c r="G612" s="238"/>
      <c r="H612" s="241">
        <v>31.074000000000002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138</v>
      </c>
      <c r="AU612" s="247" t="s">
        <v>147</v>
      </c>
      <c r="AV612" s="13" t="s">
        <v>89</v>
      </c>
      <c r="AW612" s="13" t="s">
        <v>34</v>
      </c>
      <c r="AX612" s="13" t="s">
        <v>79</v>
      </c>
      <c r="AY612" s="247" t="s">
        <v>127</v>
      </c>
    </row>
    <row r="613" s="13" customFormat="1">
      <c r="A613" s="13"/>
      <c r="B613" s="237"/>
      <c r="C613" s="238"/>
      <c r="D613" s="232" t="s">
        <v>138</v>
      </c>
      <c r="E613" s="239" t="s">
        <v>1</v>
      </c>
      <c r="F613" s="240" t="s">
        <v>762</v>
      </c>
      <c r="G613" s="238"/>
      <c r="H613" s="241">
        <v>147.916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138</v>
      </c>
      <c r="AU613" s="247" t="s">
        <v>147</v>
      </c>
      <c r="AV613" s="13" t="s">
        <v>89</v>
      </c>
      <c r="AW613" s="13" t="s">
        <v>34</v>
      </c>
      <c r="AX613" s="13" t="s">
        <v>79</v>
      </c>
      <c r="AY613" s="247" t="s">
        <v>127</v>
      </c>
    </row>
    <row r="614" s="13" customFormat="1">
      <c r="A614" s="13"/>
      <c r="B614" s="237"/>
      <c r="C614" s="238"/>
      <c r="D614" s="232" t="s">
        <v>138</v>
      </c>
      <c r="E614" s="239" t="s">
        <v>1</v>
      </c>
      <c r="F614" s="240" t="s">
        <v>763</v>
      </c>
      <c r="G614" s="238"/>
      <c r="H614" s="241">
        <v>114.203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7" t="s">
        <v>138</v>
      </c>
      <c r="AU614" s="247" t="s">
        <v>147</v>
      </c>
      <c r="AV614" s="13" t="s">
        <v>89</v>
      </c>
      <c r="AW614" s="13" t="s">
        <v>34</v>
      </c>
      <c r="AX614" s="13" t="s">
        <v>79</v>
      </c>
      <c r="AY614" s="247" t="s">
        <v>127</v>
      </c>
    </row>
    <row r="615" s="13" customFormat="1">
      <c r="A615" s="13"/>
      <c r="B615" s="237"/>
      <c r="C615" s="238"/>
      <c r="D615" s="232" t="s">
        <v>138</v>
      </c>
      <c r="E615" s="239" t="s">
        <v>1</v>
      </c>
      <c r="F615" s="240" t="s">
        <v>764</v>
      </c>
      <c r="G615" s="238"/>
      <c r="H615" s="241">
        <v>125.139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138</v>
      </c>
      <c r="AU615" s="247" t="s">
        <v>147</v>
      </c>
      <c r="AV615" s="13" t="s">
        <v>89</v>
      </c>
      <c r="AW615" s="13" t="s">
        <v>34</v>
      </c>
      <c r="AX615" s="13" t="s">
        <v>79</v>
      </c>
      <c r="AY615" s="247" t="s">
        <v>127</v>
      </c>
    </row>
    <row r="616" s="15" customFormat="1">
      <c r="A616" s="15"/>
      <c r="B616" s="262"/>
      <c r="C616" s="263"/>
      <c r="D616" s="232" t="s">
        <v>138</v>
      </c>
      <c r="E616" s="264" t="s">
        <v>1</v>
      </c>
      <c r="F616" s="265" t="s">
        <v>280</v>
      </c>
      <c r="G616" s="263"/>
      <c r="H616" s="266">
        <v>418.33199999999999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2" t="s">
        <v>138</v>
      </c>
      <c r="AU616" s="272" t="s">
        <v>147</v>
      </c>
      <c r="AV616" s="15" t="s">
        <v>147</v>
      </c>
      <c r="AW616" s="15" t="s">
        <v>34</v>
      </c>
      <c r="AX616" s="15" t="s">
        <v>79</v>
      </c>
      <c r="AY616" s="272" t="s">
        <v>127</v>
      </c>
    </row>
    <row r="617" s="13" customFormat="1">
      <c r="A617" s="13"/>
      <c r="B617" s="237"/>
      <c r="C617" s="238"/>
      <c r="D617" s="232" t="s">
        <v>138</v>
      </c>
      <c r="E617" s="239" t="s">
        <v>1</v>
      </c>
      <c r="F617" s="240" t="s">
        <v>765</v>
      </c>
      <c r="G617" s="238"/>
      <c r="H617" s="241">
        <v>7.125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138</v>
      </c>
      <c r="AU617" s="247" t="s">
        <v>147</v>
      </c>
      <c r="AV617" s="13" t="s">
        <v>89</v>
      </c>
      <c r="AW617" s="13" t="s">
        <v>34</v>
      </c>
      <c r="AX617" s="13" t="s">
        <v>79</v>
      </c>
      <c r="AY617" s="247" t="s">
        <v>127</v>
      </c>
    </row>
    <row r="618" s="13" customFormat="1">
      <c r="A618" s="13"/>
      <c r="B618" s="237"/>
      <c r="C618" s="238"/>
      <c r="D618" s="232" t="s">
        <v>138</v>
      </c>
      <c r="E618" s="239" t="s">
        <v>1</v>
      </c>
      <c r="F618" s="240" t="s">
        <v>766</v>
      </c>
      <c r="G618" s="238"/>
      <c r="H618" s="241">
        <v>1.8360000000000001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138</v>
      </c>
      <c r="AU618" s="247" t="s">
        <v>147</v>
      </c>
      <c r="AV618" s="13" t="s">
        <v>89</v>
      </c>
      <c r="AW618" s="13" t="s">
        <v>34</v>
      </c>
      <c r="AX618" s="13" t="s">
        <v>79</v>
      </c>
      <c r="AY618" s="247" t="s">
        <v>127</v>
      </c>
    </row>
    <row r="619" s="13" customFormat="1">
      <c r="A619" s="13"/>
      <c r="B619" s="237"/>
      <c r="C619" s="238"/>
      <c r="D619" s="232" t="s">
        <v>138</v>
      </c>
      <c r="E619" s="239" t="s">
        <v>1</v>
      </c>
      <c r="F619" s="240" t="s">
        <v>767</v>
      </c>
      <c r="G619" s="238"/>
      <c r="H619" s="241">
        <v>14.587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138</v>
      </c>
      <c r="AU619" s="247" t="s">
        <v>147</v>
      </c>
      <c r="AV619" s="13" t="s">
        <v>89</v>
      </c>
      <c r="AW619" s="13" t="s">
        <v>34</v>
      </c>
      <c r="AX619" s="13" t="s">
        <v>79</v>
      </c>
      <c r="AY619" s="247" t="s">
        <v>127</v>
      </c>
    </row>
    <row r="620" s="15" customFormat="1">
      <c r="A620" s="15"/>
      <c r="B620" s="262"/>
      <c r="C620" s="263"/>
      <c r="D620" s="232" t="s">
        <v>138</v>
      </c>
      <c r="E620" s="264" t="s">
        <v>1</v>
      </c>
      <c r="F620" s="265" t="s">
        <v>280</v>
      </c>
      <c r="G620" s="263"/>
      <c r="H620" s="266">
        <v>23.548000000000002</v>
      </c>
      <c r="I620" s="267"/>
      <c r="J620" s="263"/>
      <c r="K620" s="263"/>
      <c r="L620" s="268"/>
      <c r="M620" s="269"/>
      <c r="N620" s="270"/>
      <c r="O620" s="270"/>
      <c r="P620" s="270"/>
      <c r="Q620" s="270"/>
      <c r="R620" s="270"/>
      <c r="S620" s="270"/>
      <c r="T620" s="271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2" t="s">
        <v>138</v>
      </c>
      <c r="AU620" s="272" t="s">
        <v>147</v>
      </c>
      <c r="AV620" s="15" t="s">
        <v>147</v>
      </c>
      <c r="AW620" s="15" t="s">
        <v>34</v>
      </c>
      <c r="AX620" s="15" t="s">
        <v>79</v>
      </c>
      <c r="AY620" s="272" t="s">
        <v>127</v>
      </c>
    </row>
    <row r="621" s="14" customFormat="1">
      <c r="A621" s="14"/>
      <c r="B621" s="248"/>
      <c r="C621" s="249"/>
      <c r="D621" s="232" t="s">
        <v>138</v>
      </c>
      <c r="E621" s="250" t="s">
        <v>1</v>
      </c>
      <c r="F621" s="251" t="s">
        <v>176</v>
      </c>
      <c r="G621" s="249"/>
      <c r="H621" s="252">
        <v>441.88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138</v>
      </c>
      <c r="AU621" s="258" t="s">
        <v>147</v>
      </c>
      <c r="AV621" s="14" t="s">
        <v>134</v>
      </c>
      <c r="AW621" s="14" t="s">
        <v>34</v>
      </c>
      <c r="AX621" s="14" t="s">
        <v>87</v>
      </c>
      <c r="AY621" s="258" t="s">
        <v>127</v>
      </c>
    </row>
    <row r="622" s="2" customFormat="1">
      <c r="A622" s="39"/>
      <c r="B622" s="40"/>
      <c r="C622" s="219" t="s">
        <v>768</v>
      </c>
      <c r="D622" s="219" t="s">
        <v>130</v>
      </c>
      <c r="E622" s="220" t="s">
        <v>769</v>
      </c>
      <c r="F622" s="221" t="s">
        <v>770</v>
      </c>
      <c r="G622" s="222" t="s">
        <v>205</v>
      </c>
      <c r="H622" s="223">
        <v>441.88</v>
      </c>
      <c r="I622" s="224"/>
      <c r="J622" s="225">
        <f>ROUND(I622*H622,2)</f>
        <v>0</v>
      </c>
      <c r="K622" s="221" t="s">
        <v>1</v>
      </c>
      <c r="L622" s="45"/>
      <c r="M622" s="226" t="s">
        <v>1</v>
      </c>
      <c r="N622" s="227" t="s">
        <v>44</v>
      </c>
      <c r="O622" s="92"/>
      <c r="P622" s="228">
        <f>O622*H622</f>
        <v>0</v>
      </c>
      <c r="Q622" s="228">
        <v>0.020500000000000001</v>
      </c>
      <c r="R622" s="228">
        <f>Q622*H622</f>
        <v>9.0585400000000007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134</v>
      </c>
      <c r="AT622" s="230" t="s">
        <v>130</v>
      </c>
      <c r="AU622" s="230" t="s">
        <v>147</v>
      </c>
      <c r="AY622" s="18" t="s">
        <v>127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87</v>
      </c>
      <c r="BK622" s="231">
        <f>ROUND(I622*H622,2)</f>
        <v>0</v>
      </c>
      <c r="BL622" s="18" t="s">
        <v>134</v>
      </c>
      <c r="BM622" s="230" t="s">
        <v>771</v>
      </c>
    </row>
    <row r="623" s="2" customFormat="1">
      <c r="A623" s="39"/>
      <c r="B623" s="40"/>
      <c r="C623" s="41"/>
      <c r="D623" s="232" t="s">
        <v>136</v>
      </c>
      <c r="E623" s="41"/>
      <c r="F623" s="233" t="s">
        <v>772</v>
      </c>
      <c r="G623" s="41"/>
      <c r="H623" s="41"/>
      <c r="I623" s="234"/>
      <c r="J623" s="41"/>
      <c r="K623" s="41"/>
      <c r="L623" s="45"/>
      <c r="M623" s="235"/>
      <c r="N623" s="236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136</v>
      </c>
      <c r="AU623" s="18" t="s">
        <v>147</v>
      </c>
    </row>
    <row r="624" s="13" customFormat="1">
      <c r="A624" s="13"/>
      <c r="B624" s="237"/>
      <c r="C624" s="238"/>
      <c r="D624" s="232" t="s">
        <v>138</v>
      </c>
      <c r="E624" s="239" t="s">
        <v>1</v>
      </c>
      <c r="F624" s="240" t="s">
        <v>761</v>
      </c>
      <c r="G624" s="238"/>
      <c r="H624" s="241">
        <v>31.074000000000002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138</v>
      </c>
      <c r="AU624" s="247" t="s">
        <v>147</v>
      </c>
      <c r="AV624" s="13" t="s">
        <v>89</v>
      </c>
      <c r="AW624" s="13" t="s">
        <v>34</v>
      </c>
      <c r="AX624" s="13" t="s">
        <v>79</v>
      </c>
      <c r="AY624" s="247" t="s">
        <v>127</v>
      </c>
    </row>
    <row r="625" s="13" customFormat="1">
      <c r="A625" s="13"/>
      <c r="B625" s="237"/>
      <c r="C625" s="238"/>
      <c r="D625" s="232" t="s">
        <v>138</v>
      </c>
      <c r="E625" s="239" t="s">
        <v>1</v>
      </c>
      <c r="F625" s="240" t="s">
        <v>762</v>
      </c>
      <c r="G625" s="238"/>
      <c r="H625" s="241">
        <v>147.916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138</v>
      </c>
      <c r="AU625" s="247" t="s">
        <v>147</v>
      </c>
      <c r="AV625" s="13" t="s">
        <v>89</v>
      </c>
      <c r="AW625" s="13" t="s">
        <v>34</v>
      </c>
      <c r="AX625" s="13" t="s">
        <v>79</v>
      </c>
      <c r="AY625" s="247" t="s">
        <v>127</v>
      </c>
    </row>
    <row r="626" s="13" customFormat="1">
      <c r="A626" s="13"/>
      <c r="B626" s="237"/>
      <c r="C626" s="238"/>
      <c r="D626" s="232" t="s">
        <v>138</v>
      </c>
      <c r="E626" s="239" t="s">
        <v>1</v>
      </c>
      <c r="F626" s="240" t="s">
        <v>763</v>
      </c>
      <c r="G626" s="238"/>
      <c r="H626" s="241">
        <v>114.203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138</v>
      </c>
      <c r="AU626" s="247" t="s">
        <v>147</v>
      </c>
      <c r="AV626" s="13" t="s">
        <v>89</v>
      </c>
      <c r="AW626" s="13" t="s">
        <v>34</v>
      </c>
      <c r="AX626" s="13" t="s">
        <v>79</v>
      </c>
      <c r="AY626" s="247" t="s">
        <v>127</v>
      </c>
    </row>
    <row r="627" s="13" customFormat="1">
      <c r="A627" s="13"/>
      <c r="B627" s="237"/>
      <c r="C627" s="238"/>
      <c r="D627" s="232" t="s">
        <v>138</v>
      </c>
      <c r="E627" s="239" t="s">
        <v>1</v>
      </c>
      <c r="F627" s="240" t="s">
        <v>764</v>
      </c>
      <c r="G627" s="238"/>
      <c r="H627" s="241">
        <v>125.139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7" t="s">
        <v>138</v>
      </c>
      <c r="AU627" s="247" t="s">
        <v>147</v>
      </c>
      <c r="AV627" s="13" t="s">
        <v>89</v>
      </c>
      <c r="AW627" s="13" t="s">
        <v>34</v>
      </c>
      <c r="AX627" s="13" t="s">
        <v>79</v>
      </c>
      <c r="AY627" s="247" t="s">
        <v>127</v>
      </c>
    </row>
    <row r="628" s="15" customFormat="1">
      <c r="A628" s="15"/>
      <c r="B628" s="262"/>
      <c r="C628" s="263"/>
      <c r="D628" s="232" t="s">
        <v>138</v>
      </c>
      <c r="E628" s="264" t="s">
        <v>1</v>
      </c>
      <c r="F628" s="265" t="s">
        <v>280</v>
      </c>
      <c r="G628" s="263"/>
      <c r="H628" s="266">
        <v>418.33199999999999</v>
      </c>
      <c r="I628" s="267"/>
      <c r="J628" s="263"/>
      <c r="K628" s="263"/>
      <c r="L628" s="268"/>
      <c r="M628" s="269"/>
      <c r="N628" s="270"/>
      <c r="O628" s="270"/>
      <c r="P628" s="270"/>
      <c r="Q628" s="270"/>
      <c r="R628" s="270"/>
      <c r="S628" s="270"/>
      <c r="T628" s="271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2" t="s">
        <v>138</v>
      </c>
      <c r="AU628" s="272" t="s">
        <v>147</v>
      </c>
      <c r="AV628" s="15" t="s">
        <v>147</v>
      </c>
      <c r="AW628" s="15" t="s">
        <v>34</v>
      </c>
      <c r="AX628" s="15" t="s">
        <v>79</v>
      </c>
      <c r="AY628" s="272" t="s">
        <v>127</v>
      </c>
    </row>
    <row r="629" s="13" customFormat="1">
      <c r="A629" s="13"/>
      <c r="B629" s="237"/>
      <c r="C629" s="238"/>
      <c r="D629" s="232" t="s">
        <v>138</v>
      </c>
      <c r="E629" s="239" t="s">
        <v>1</v>
      </c>
      <c r="F629" s="240" t="s">
        <v>765</v>
      </c>
      <c r="G629" s="238"/>
      <c r="H629" s="241">
        <v>7.125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138</v>
      </c>
      <c r="AU629" s="247" t="s">
        <v>147</v>
      </c>
      <c r="AV629" s="13" t="s">
        <v>89</v>
      </c>
      <c r="AW629" s="13" t="s">
        <v>34</v>
      </c>
      <c r="AX629" s="13" t="s">
        <v>79</v>
      </c>
      <c r="AY629" s="247" t="s">
        <v>127</v>
      </c>
    </row>
    <row r="630" s="13" customFormat="1">
      <c r="A630" s="13"/>
      <c r="B630" s="237"/>
      <c r="C630" s="238"/>
      <c r="D630" s="232" t="s">
        <v>138</v>
      </c>
      <c r="E630" s="239" t="s">
        <v>1</v>
      </c>
      <c r="F630" s="240" t="s">
        <v>766</v>
      </c>
      <c r="G630" s="238"/>
      <c r="H630" s="241">
        <v>1.8360000000000001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138</v>
      </c>
      <c r="AU630" s="247" t="s">
        <v>147</v>
      </c>
      <c r="AV630" s="13" t="s">
        <v>89</v>
      </c>
      <c r="AW630" s="13" t="s">
        <v>34</v>
      </c>
      <c r="AX630" s="13" t="s">
        <v>79</v>
      </c>
      <c r="AY630" s="247" t="s">
        <v>127</v>
      </c>
    </row>
    <row r="631" s="13" customFormat="1">
      <c r="A631" s="13"/>
      <c r="B631" s="237"/>
      <c r="C631" s="238"/>
      <c r="D631" s="232" t="s">
        <v>138</v>
      </c>
      <c r="E631" s="239" t="s">
        <v>1</v>
      </c>
      <c r="F631" s="240" t="s">
        <v>767</v>
      </c>
      <c r="G631" s="238"/>
      <c r="H631" s="241">
        <v>14.587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138</v>
      </c>
      <c r="AU631" s="247" t="s">
        <v>147</v>
      </c>
      <c r="AV631" s="13" t="s">
        <v>89</v>
      </c>
      <c r="AW631" s="13" t="s">
        <v>34</v>
      </c>
      <c r="AX631" s="13" t="s">
        <v>79</v>
      </c>
      <c r="AY631" s="247" t="s">
        <v>127</v>
      </c>
    </row>
    <row r="632" s="15" customFormat="1">
      <c r="A632" s="15"/>
      <c r="B632" s="262"/>
      <c r="C632" s="263"/>
      <c r="D632" s="232" t="s">
        <v>138</v>
      </c>
      <c r="E632" s="264" t="s">
        <v>1</v>
      </c>
      <c r="F632" s="265" t="s">
        <v>280</v>
      </c>
      <c r="G632" s="263"/>
      <c r="H632" s="266">
        <v>23.548000000000002</v>
      </c>
      <c r="I632" s="267"/>
      <c r="J632" s="263"/>
      <c r="K632" s="263"/>
      <c r="L632" s="268"/>
      <c r="M632" s="269"/>
      <c r="N632" s="270"/>
      <c r="O632" s="270"/>
      <c r="P632" s="270"/>
      <c r="Q632" s="270"/>
      <c r="R632" s="270"/>
      <c r="S632" s="270"/>
      <c r="T632" s="271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2" t="s">
        <v>138</v>
      </c>
      <c r="AU632" s="272" t="s">
        <v>147</v>
      </c>
      <c r="AV632" s="15" t="s">
        <v>147</v>
      </c>
      <c r="AW632" s="15" t="s">
        <v>34</v>
      </c>
      <c r="AX632" s="15" t="s">
        <v>79</v>
      </c>
      <c r="AY632" s="272" t="s">
        <v>127</v>
      </c>
    </row>
    <row r="633" s="14" customFormat="1">
      <c r="A633" s="14"/>
      <c r="B633" s="248"/>
      <c r="C633" s="249"/>
      <c r="D633" s="232" t="s">
        <v>138</v>
      </c>
      <c r="E633" s="250" t="s">
        <v>1</v>
      </c>
      <c r="F633" s="251" t="s">
        <v>176</v>
      </c>
      <c r="G633" s="249"/>
      <c r="H633" s="252">
        <v>441.88</v>
      </c>
      <c r="I633" s="253"/>
      <c r="J633" s="249"/>
      <c r="K633" s="249"/>
      <c r="L633" s="254"/>
      <c r="M633" s="255"/>
      <c r="N633" s="256"/>
      <c r="O633" s="256"/>
      <c r="P633" s="256"/>
      <c r="Q633" s="256"/>
      <c r="R633" s="256"/>
      <c r="S633" s="256"/>
      <c r="T633" s="25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8" t="s">
        <v>138</v>
      </c>
      <c r="AU633" s="258" t="s">
        <v>147</v>
      </c>
      <c r="AV633" s="14" t="s">
        <v>134</v>
      </c>
      <c r="AW633" s="14" t="s">
        <v>34</v>
      </c>
      <c r="AX633" s="14" t="s">
        <v>87</v>
      </c>
      <c r="AY633" s="258" t="s">
        <v>127</v>
      </c>
    </row>
    <row r="634" s="2" customFormat="1">
      <c r="A634" s="39"/>
      <c r="B634" s="40"/>
      <c r="C634" s="219" t="s">
        <v>773</v>
      </c>
      <c r="D634" s="219" t="s">
        <v>130</v>
      </c>
      <c r="E634" s="220" t="s">
        <v>774</v>
      </c>
      <c r="F634" s="221" t="s">
        <v>775</v>
      </c>
      <c r="G634" s="222" t="s">
        <v>205</v>
      </c>
      <c r="H634" s="223">
        <v>119.54000000000001</v>
      </c>
      <c r="I634" s="224"/>
      <c r="J634" s="225">
        <f>ROUND(I634*H634,2)</f>
        <v>0</v>
      </c>
      <c r="K634" s="221" t="s">
        <v>1</v>
      </c>
      <c r="L634" s="45"/>
      <c r="M634" s="226" t="s">
        <v>1</v>
      </c>
      <c r="N634" s="227" t="s">
        <v>44</v>
      </c>
      <c r="O634" s="92"/>
      <c r="P634" s="228">
        <f>O634*H634</f>
        <v>0</v>
      </c>
      <c r="Q634" s="228">
        <v>0.0082500000000000004</v>
      </c>
      <c r="R634" s="228">
        <f>Q634*H634</f>
        <v>0.98620500000000011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134</v>
      </c>
      <c r="AT634" s="230" t="s">
        <v>130</v>
      </c>
      <c r="AU634" s="230" t="s">
        <v>147</v>
      </c>
      <c r="AY634" s="18" t="s">
        <v>127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87</v>
      </c>
      <c r="BK634" s="231">
        <f>ROUND(I634*H634,2)</f>
        <v>0</v>
      </c>
      <c r="BL634" s="18" t="s">
        <v>134</v>
      </c>
      <c r="BM634" s="230" t="s">
        <v>776</v>
      </c>
    </row>
    <row r="635" s="2" customFormat="1">
      <c r="A635" s="39"/>
      <c r="B635" s="40"/>
      <c r="C635" s="41"/>
      <c r="D635" s="232" t="s">
        <v>136</v>
      </c>
      <c r="E635" s="41"/>
      <c r="F635" s="233" t="s">
        <v>777</v>
      </c>
      <c r="G635" s="41"/>
      <c r="H635" s="41"/>
      <c r="I635" s="234"/>
      <c r="J635" s="41"/>
      <c r="K635" s="41"/>
      <c r="L635" s="45"/>
      <c r="M635" s="235"/>
      <c r="N635" s="23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136</v>
      </c>
      <c r="AU635" s="18" t="s">
        <v>147</v>
      </c>
    </row>
    <row r="636" s="13" customFormat="1">
      <c r="A636" s="13"/>
      <c r="B636" s="237"/>
      <c r="C636" s="238"/>
      <c r="D636" s="232" t="s">
        <v>138</v>
      </c>
      <c r="E636" s="239" t="s">
        <v>1</v>
      </c>
      <c r="F636" s="240" t="s">
        <v>778</v>
      </c>
      <c r="G636" s="238"/>
      <c r="H636" s="241">
        <v>119.54000000000001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138</v>
      </c>
      <c r="AU636" s="247" t="s">
        <v>147</v>
      </c>
      <c r="AV636" s="13" t="s">
        <v>89</v>
      </c>
      <c r="AW636" s="13" t="s">
        <v>34</v>
      </c>
      <c r="AX636" s="13" t="s">
        <v>87</v>
      </c>
      <c r="AY636" s="247" t="s">
        <v>127</v>
      </c>
    </row>
    <row r="637" s="2" customFormat="1" ht="16.5" customHeight="1">
      <c r="A637" s="39"/>
      <c r="B637" s="40"/>
      <c r="C637" s="273" t="s">
        <v>779</v>
      </c>
      <c r="D637" s="273" t="s">
        <v>295</v>
      </c>
      <c r="E637" s="274" t="s">
        <v>780</v>
      </c>
      <c r="F637" s="275" t="s">
        <v>781</v>
      </c>
      <c r="G637" s="276" t="s">
        <v>205</v>
      </c>
      <c r="H637" s="277">
        <v>121.931</v>
      </c>
      <c r="I637" s="278"/>
      <c r="J637" s="279">
        <f>ROUND(I637*H637,2)</f>
        <v>0</v>
      </c>
      <c r="K637" s="275" t="s">
        <v>1</v>
      </c>
      <c r="L637" s="280"/>
      <c r="M637" s="281" t="s">
        <v>1</v>
      </c>
      <c r="N637" s="282" t="s">
        <v>44</v>
      </c>
      <c r="O637" s="92"/>
      <c r="P637" s="228">
        <f>O637*H637</f>
        <v>0</v>
      </c>
      <c r="Q637" s="228">
        <v>0.0020999999999999999</v>
      </c>
      <c r="R637" s="228">
        <f>Q637*H637</f>
        <v>0.25605509999999998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178</v>
      </c>
      <c r="AT637" s="230" t="s">
        <v>295</v>
      </c>
      <c r="AU637" s="230" t="s">
        <v>147</v>
      </c>
      <c r="AY637" s="18" t="s">
        <v>127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87</v>
      </c>
      <c r="BK637" s="231">
        <f>ROUND(I637*H637,2)</f>
        <v>0</v>
      </c>
      <c r="BL637" s="18" t="s">
        <v>134</v>
      </c>
      <c r="BM637" s="230" t="s">
        <v>782</v>
      </c>
    </row>
    <row r="638" s="2" customFormat="1">
      <c r="A638" s="39"/>
      <c r="B638" s="40"/>
      <c r="C638" s="41"/>
      <c r="D638" s="232" t="s">
        <v>136</v>
      </c>
      <c r="E638" s="41"/>
      <c r="F638" s="233" t="s">
        <v>781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136</v>
      </c>
      <c r="AU638" s="18" t="s">
        <v>147</v>
      </c>
    </row>
    <row r="639" s="13" customFormat="1">
      <c r="A639" s="13"/>
      <c r="B639" s="237"/>
      <c r="C639" s="238"/>
      <c r="D639" s="232" t="s">
        <v>138</v>
      </c>
      <c r="E639" s="239" t="s">
        <v>1</v>
      </c>
      <c r="F639" s="240" t="s">
        <v>778</v>
      </c>
      <c r="G639" s="238"/>
      <c r="H639" s="241">
        <v>119.54000000000001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138</v>
      </c>
      <c r="AU639" s="247" t="s">
        <v>147</v>
      </c>
      <c r="AV639" s="13" t="s">
        <v>89</v>
      </c>
      <c r="AW639" s="13" t="s">
        <v>34</v>
      </c>
      <c r="AX639" s="13" t="s">
        <v>79</v>
      </c>
      <c r="AY639" s="247" t="s">
        <v>127</v>
      </c>
    </row>
    <row r="640" s="13" customFormat="1">
      <c r="A640" s="13"/>
      <c r="B640" s="237"/>
      <c r="C640" s="238"/>
      <c r="D640" s="232" t="s">
        <v>138</v>
      </c>
      <c r="E640" s="239" t="s">
        <v>1</v>
      </c>
      <c r="F640" s="240" t="s">
        <v>783</v>
      </c>
      <c r="G640" s="238"/>
      <c r="H640" s="241">
        <v>121.931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138</v>
      </c>
      <c r="AU640" s="247" t="s">
        <v>147</v>
      </c>
      <c r="AV640" s="13" t="s">
        <v>89</v>
      </c>
      <c r="AW640" s="13" t="s">
        <v>34</v>
      </c>
      <c r="AX640" s="13" t="s">
        <v>87</v>
      </c>
      <c r="AY640" s="247" t="s">
        <v>127</v>
      </c>
    </row>
    <row r="641" s="2" customFormat="1">
      <c r="A641" s="39"/>
      <c r="B641" s="40"/>
      <c r="C641" s="219" t="s">
        <v>784</v>
      </c>
      <c r="D641" s="219" t="s">
        <v>130</v>
      </c>
      <c r="E641" s="220" t="s">
        <v>785</v>
      </c>
      <c r="F641" s="221" t="s">
        <v>786</v>
      </c>
      <c r="G641" s="222" t="s">
        <v>205</v>
      </c>
      <c r="H641" s="223">
        <v>441.88</v>
      </c>
      <c r="I641" s="224"/>
      <c r="J641" s="225">
        <f>ROUND(I641*H641,2)</f>
        <v>0</v>
      </c>
      <c r="K641" s="221" t="s">
        <v>1</v>
      </c>
      <c r="L641" s="45"/>
      <c r="M641" s="226" t="s">
        <v>1</v>
      </c>
      <c r="N641" s="227" t="s">
        <v>44</v>
      </c>
      <c r="O641" s="92"/>
      <c r="P641" s="228">
        <f>O641*H641</f>
        <v>0</v>
      </c>
      <c r="Q641" s="228">
        <v>0.0026800000000000001</v>
      </c>
      <c r="R641" s="228">
        <f>Q641*H641</f>
        <v>1.1842384000000001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134</v>
      </c>
      <c r="AT641" s="230" t="s">
        <v>130</v>
      </c>
      <c r="AU641" s="230" t="s">
        <v>147</v>
      </c>
      <c r="AY641" s="18" t="s">
        <v>127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87</v>
      </c>
      <c r="BK641" s="231">
        <f>ROUND(I641*H641,2)</f>
        <v>0</v>
      </c>
      <c r="BL641" s="18" t="s">
        <v>134</v>
      </c>
      <c r="BM641" s="230" t="s">
        <v>787</v>
      </c>
    </row>
    <row r="642" s="2" customFormat="1">
      <c r="A642" s="39"/>
      <c r="B642" s="40"/>
      <c r="C642" s="41"/>
      <c r="D642" s="232" t="s">
        <v>136</v>
      </c>
      <c r="E642" s="41"/>
      <c r="F642" s="233" t="s">
        <v>788</v>
      </c>
      <c r="G642" s="41"/>
      <c r="H642" s="41"/>
      <c r="I642" s="234"/>
      <c r="J642" s="41"/>
      <c r="K642" s="41"/>
      <c r="L642" s="45"/>
      <c r="M642" s="235"/>
      <c r="N642" s="236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136</v>
      </c>
      <c r="AU642" s="18" t="s">
        <v>147</v>
      </c>
    </row>
    <row r="643" s="13" customFormat="1">
      <c r="A643" s="13"/>
      <c r="B643" s="237"/>
      <c r="C643" s="238"/>
      <c r="D643" s="232" t="s">
        <v>138</v>
      </c>
      <c r="E643" s="239" t="s">
        <v>1</v>
      </c>
      <c r="F643" s="240" t="s">
        <v>789</v>
      </c>
      <c r="G643" s="238"/>
      <c r="H643" s="241">
        <v>441.88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138</v>
      </c>
      <c r="AU643" s="247" t="s">
        <v>147</v>
      </c>
      <c r="AV643" s="13" t="s">
        <v>89</v>
      </c>
      <c r="AW643" s="13" t="s">
        <v>34</v>
      </c>
      <c r="AX643" s="13" t="s">
        <v>87</v>
      </c>
      <c r="AY643" s="247" t="s">
        <v>127</v>
      </c>
    </row>
    <row r="644" s="2" customFormat="1">
      <c r="A644" s="39"/>
      <c r="B644" s="40"/>
      <c r="C644" s="219" t="s">
        <v>790</v>
      </c>
      <c r="D644" s="219" t="s">
        <v>130</v>
      </c>
      <c r="E644" s="220" t="s">
        <v>791</v>
      </c>
      <c r="F644" s="221" t="s">
        <v>792</v>
      </c>
      <c r="G644" s="222" t="s">
        <v>205</v>
      </c>
      <c r="H644" s="223">
        <v>80.010000000000005</v>
      </c>
      <c r="I644" s="224"/>
      <c r="J644" s="225">
        <f>ROUND(I644*H644,2)</f>
        <v>0</v>
      </c>
      <c r="K644" s="221" t="s">
        <v>1</v>
      </c>
      <c r="L644" s="45"/>
      <c r="M644" s="226" t="s">
        <v>1</v>
      </c>
      <c r="N644" s="227" t="s">
        <v>44</v>
      </c>
      <c r="O644" s="92"/>
      <c r="P644" s="228">
        <f>O644*H644</f>
        <v>0</v>
      </c>
      <c r="Q644" s="228">
        <v>0.0036800000000000001</v>
      </c>
      <c r="R644" s="228">
        <f>Q644*H644</f>
        <v>0.29443680000000005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134</v>
      </c>
      <c r="AT644" s="230" t="s">
        <v>130</v>
      </c>
      <c r="AU644" s="230" t="s">
        <v>147</v>
      </c>
      <c r="AY644" s="18" t="s">
        <v>127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87</v>
      </c>
      <c r="BK644" s="231">
        <f>ROUND(I644*H644,2)</f>
        <v>0</v>
      </c>
      <c r="BL644" s="18" t="s">
        <v>134</v>
      </c>
      <c r="BM644" s="230" t="s">
        <v>793</v>
      </c>
    </row>
    <row r="645" s="2" customFormat="1">
      <c r="A645" s="39"/>
      <c r="B645" s="40"/>
      <c r="C645" s="41"/>
      <c r="D645" s="232" t="s">
        <v>136</v>
      </c>
      <c r="E645" s="41"/>
      <c r="F645" s="233" t="s">
        <v>794</v>
      </c>
      <c r="G645" s="41"/>
      <c r="H645" s="41"/>
      <c r="I645" s="234"/>
      <c r="J645" s="41"/>
      <c r="K645" s="41"/>
      <c r="L645" s="45"/>
      <c r="M645" s="235"/>
      <c r="N645" s="236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136</v>
      </c>
      <c r="AU645" s="18" t="s">
        <v>147</v>
      </c>
    </row>
    <row r="646" s="13" customFormat="1">
      <c r="A646" s="13"/>
      <c r="B646" s="237"/>
      <c r="C646" s="238"/>
      <c r="D646" s="232" t="s">
        <v>138</v>
      </c>
      <c r="E646" s="239" t="s">
        <v>1</v>
      </c>
      <c r="F646" s="240" t="s">
        <v>795</v>
      </c>
      <c r="G646" s="238"/>
      <c r="H646" s="241">
        <v>80.010000000000005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138</v>
      </c>
      <c r="AU646" s="247" t="s">
        <v>147</v>
      </c>
      <c r="AV646" s="13" t="s">
        <v>89</v>
      </c>
      <c r="AW646" s="13" t="s">
        <v>34</v>
      </c>
      <c r="AX646" s="13" t="s">
        <v>87</v>
      </c>
      <c r="AY646" s="247" t="s">
        <v>127</v>
      </c>
    </row>
    <row r="647" s="2" customFormat="1" ht="21.75" customHeight="1">
      <c r="A647" s="39"/>
      <c r="B647" s="40"/>
      <c r="C647" s="219" t="s">
        <v>796</v>
      </c>
      <c r="D647" s="219" t="s">
        <v>130</v>
      </c>
      <c r="E647" s="220" t="s">
        <v>797</v>
      </c>
      <c r="F647" s="221" t="s">
        <v>798</v>
      </c>
      <c r="G647" s="222" t="s">
        <v>205</v>
      </c>
      <c r="H647" s="223">
        <v>120.34999999999999</v>
      </c>
      <c r="I647" s="224"/>
      <c r="J647" s="225">
        <f>ROUND(I647*H647,2)</f>
        <v>0</v>
      </c>
      <c r="K647" s="221" t="s">
        <v>1</v>
      </c>
      <c r="L647" s="45"/>
      <c r="M647" s="226" t="s">
        <v>1</v>
      </c>
      <c r="N647" s="227" t="s">
        <v>44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134</v>
      </c>
      <c r="AT647" s="230" t="s">
        <v>130</v>
      </c>
      <c r="AU647" s="230" t="s">
        <v>147</v>
      </c>
      <c r="AY647" s="18" t="s">
        <v>127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87</v>
      </c>
      <c r="BK647" s="231">
        <f>ROUND(I647*H647,2)</f>
        <v>0</v>
      </c>
      <c r="BL647" s="18" t="s">
        <v>134</v>
      </c>
      <c r="BM647" s="230" t="s">
        <v>799</v>
      </c>
    </row>
    <row r="648" s="2" customFormat="1">
      <c r="A648" s="39"/>
      <c r="B648" s="40"/>
      <c r="C648" s="41"/>
      <c r="D648" s="232" t="s">
        <v>136</v>
      </c>
      <c r="E648" s="41"/>
      <c r="F648" s="233" t="s">
        <v>800</v>
      </c>
      <c r="G648" s="41"/>
      <c r="H648" s="41"/>
      <c r="I648" s="234"/>
      <c r="J648" s="41"/>
      <c r="K648" s="41"/>
      <c r="L648" s="45"/>
      <c r="M648" s="235"/>
      <c r="N648" s="236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136</v>
      </c>
      <c r="AU648" s="18" t="s">
        <v>147</v>
      </c>
    </row>
    <row r="649" s="13" customFormat="1">
      <c r="A649" s="13"/>
      <c r="B649" s="237"/>
      <c r="C649" s="238"/>
      <c r="D649" s="232" t="s">
        <v>138</v>
      </c>
      <c r="E649" s="239" t="s">
        <v>1</v>
      </c>
      <c r="F649" s="240" t="s">
        <v>801</v>
      </c>
      <c r="G649" s="238"/>
      <c r="H649" s="241">
        <v>16.625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138</v>
      </c>
      <c r="AU649" s="247" t="s">
        <v>147</v>
      </c>
      <c r="AV649" s="13" t="s">
        <v>89</v>
      </c>
      <c r="AW649" s="13" t="s">
        <v>34</v>
      </c>
      <c r="AX649" s="13" t="s">
        <v>79</v>
      </c>
      <c r="AY649" s="247" t="s">
        <v>127</v>
      </c>
    </row>
    <row r="650" s="13" customFormat="1">
      <c r="A650" s="13"/>
      <c r="B650" s="237"/>
      <c r="C650" s="238"/>
      <c r="D650" s="232" t="s">
        <v>138</v>
      </c>
      <c r="E650" s="239" t="s">
        <v>1</v>
      </c>
      <c r="F650" s="240" t="s">
        <v>802</v>
      </c>
      <c r="G650" s="238"/>
      <c r="H650" s="241">
        <v>7.9500000000000002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7" t="s">
        <v>138</v>
      </c>
      <c r="AU650" s="247" t="s">
        <v>147</v>
      </c>
      <c r="AV650" s="13" t="s">
        <v>89</v>
      </c>
      <c r="AW650" s="13" t="s">
        <v>34</v>
      </c>
      <c r="AX650" s="13" t="s">
        <v>79</v>
      </c>
      <c r="AY650" s="247" t="s">
        <v>127</v>
      </c>
    </row>
    <row r="651" s="13" customFormat="1">
      <c r="A651" s="13"/>
      <c r="B651" s="237"/>
      <c r="C651" s="238"/>
      <c r="D651" s="232" t="s">
        <v>138</v>
      </c>
      <c r="E651" s="239" t="s">
        <v>1</v>
      </c>
      <c r="F651" s="240" t="s">
        <v>803</v>
      </c>
      <c r="G651" s="238"/>
      <c r="H651" s="241">
        <v>35.600000000000001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138</v>
      </c>
      <c r="AU651" s="247" t="s">
        <v>147</v>
      </c>
      <c r="AV651" s="13" t="s">
        <v>89</v>
      </c>
      <c r="AW651" s="13" t="s">
        <v>34</v>
      </c>
      <c r="AX651" s="13" t="s">
        <v>79</v>
      </c>
      <c r="AY651" s="247" t="s">
        <v>127</v>
      </c>
    </row>
    <row r="652" s="14" customFormat="1">
      <c r="A652" s="14"/>
      <c r="B652" s="248"/>
      <c r="C652" s="249"/>
      <c r="D652" s="232" t="s">
        <v>138</v>
      </c>
      <c r="E652" s="250" t="s">
        <v>1</v>
      </c>
      <c r="F652" s="251" t="s">
        <v>176</v>
      </c>
      <c r="G652" s="249"/>
      <c r="H652" s="252">
        <v>60.174999999999997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138</v>
      </c>
      <c r="AU652" s="258" t="s">
        <v>147</v>
      </c>
      <c r="AV652" s="14" t="s">
        <v>134</v>
      </c>
      <c r="AW652" s="14" t="s">
        <v>34</v>
      </c>
      <c r="AX652" s="14" t="s">
        <v>79</v>
      </c>
      <c r="AY652" s="258" t="s">
        <v>127</v>
      </c>
    </row>
    <row r="653" s="13" customFormat="1">
      <c r="A653" s="13"/>
      <c r="B653" s="237"/>
      <c r="C653" s="238"/>
      <c r="D653" s="232" t="s">
        <v>138</v>
      </c>
      <c r="E653" s="239" t="s">
        <v>1</v>
      </c>
      <c r="F653" s="240" t="s">
        <v>804</v>
      </c>
      <c r="G653" s="238"/>
      <c r="H653" s="241">
        <v>120.34999999999999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138</v>
      </c>
      <c r="AU653" s="247" t="s">
        <v>147</v>
      </c>
      <c r="AV653" s="13" t="s">
        <v>89</v>
      </c>
      <c r="AW653" s="13" t="s">
        <v>34</v>
      </c>
      <c r="AX653" s="13" t="s">
        <v>87</v>
      </c>
      <c r="AY653" s="247" t="s">
        <v>127</v>
      </c>
    </row>
    <row r="654" s="12" customFormat="1" ht="20.88" customHeight="1">
      <c r="A654" s="12"/>
      <c r="B654" s="203"/>
      <c r="C654" s="204"/>
      <c r="D654" s="205" t="s">
        <v>78</v>
      </c>
      <c r="E654" s="217" t="s">
        <v>736</v>
      </c>
      <c r="F654" s="217" t="s">
        <v>805</v>
      </c>
      <c r="G654" s="204"/>
      <c r="H654" s="204"/>
      <c r="I654" s="207"/>
      <c r="J654" s="218">
        <f>BK654</f>
        <v>0</v>
      </c>
      <c r="K654" s="204"/>
      <c r="L654" s="209"/>
      <c r="M654" s="210"/>
      <c r="N654" s="211"/>
      <c r="O654" s="211"/>
      <c r="P654" s="212">
        <f>SUM(P655:P707)</f>
        <v>0</v>
      </c>
      <c r="Q654" s="211"/>
      <c r="R654" s="212">
        <f>SUM(R655:R707)</f>
        <v>60.969996829999999</v>
      </c>
      <c r="S654" s="211"/>
      <c r="T654" s="213">
        <f>SUM(T655:T707)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4" t="s">
        <v>87</v>
      </c>
      <c r="AT654" s="215" t="s">
        <v>78</v>
      </c>
      <c r="AU654" s="215" t="s">
        <v>89</v>
      </c>
      <c r="AY654" s="214" t="s">
        <v>127</v>
      </c>
      <c r="BK654" s="216">
        <f>SUM(BK655:BK707)</f>
        <v>0</v>
      </c>
    </row>
    <row r="655" s="2" customFormat="1">
      <c r="A655" s="39"/>
      <c r="B655" s="40"/>
      <c r="C655" s="219" t="s">
        <v>806</v>
      </c>
      <c r="D655" s="219" t="s">
        <v>130</v>
      </c>
      <c r="E655" s="220" t="s">
        <v>807</v>
      </c>
      <c r="F655" s="221" t="s">
        <v>808</v>
      </c>
      <c r="G655" s="222" t="s">
        <v>133</v>
      </c>
      <c r="H655" s="223">
        <v>15.324</v>
      </c>
      <c r="I655" s="224"/>
      <c r="J655" s="225">
        <f>ROUND(I655*H655,2)</f>
        <v>0</v>
      </c>
      <c r="K655" s="221" t="s">
        <v>1</v>
      </c>
      <c r="L655" s="45"/>
      <c r="M655" s="226" t="s">
        <v>1</v>
      </c>
      <c r="N655" s="227" t="s">
        <v>44</v>
      </c>
      <c r="O655" s="92"/>
      <c r="P655" s="228">
        <f>O655*H655</f>
        <v>0</v>
      </c>
      <c r="Q655" s="228">
        <v>2.45329</v>
      </c>
      <c r="R655" s="228">
        <f>Q655*H655</f>
        <v>37.59421596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134</v>
      </c>
      <c r="AT655" s="230" t="s">
        <v>130</v>
      </c>
      <c r="AU655" s="230" t="s">
        <v>147</v>
      </c>
      <c r="AY655" s="18" t="s">
        <v>127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87</v>
      </c>
      <c r="BK655" s="231">
        <f>ROUND(I655*H655,2)</f>
        <v>0</v>
      </c>
      <c r="BL655" s="18" t="s">
        <v>134</v>
      </c>
      <c r="BM655" s="230" t="s">
        <v>809</v>
      </c>
    </row>
    <row r="656" s="2" customFormat="1">
      <c r="A656" s="39"/>
      <c r="B656" s="40"/>
      <c r="C656" s="41"/>
      <c r="D656" s="232" t="s">
        <v>136</v>
      </c>
      <c r="E656" s="41"/>
      <c r="F656" s="233" t="s">
        <v>810</v>
      </c>
      <c r="G656" s="41"/>
      <c r="H656" s="41"/>
      <c r="I656" s="234"/>
      <c r="J656" s="41"/>
      <c r="K656" s="41"/>
      <c r="L656" s="45"/>
      <c r="M656" s="235"/>
      <c r="N656" s="23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136</v>
      </c>
      <c r="AU656" s="18" t="s">
        <v>147</v>
      </c>
    </row>
    <row r="657" s="13" customFormat="1">
      <c r="A657" s="13"/>
      <c r="B657" s="237"/>
      <c r="C657" s="238"/>
      <c r="D657" s="232" t="s">
        <v>138</v>
      </c>
      <c r="E657" s="239" t="s">
        <v>1</v>
      </c>
      <c r="F657" s="240" t="s">
        <v>811</v>
      </c>
      <c r="G657" s="238"/>
      <c r="H657" s="241">
        <v>3.7669999999999999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7" t="s">
        <v>138</v>
      </c>
      <c r="AU657" s="247" t="s">
        <v>147</v>
      </c>
      <c r="AV657" s="13" t="s">
        <v>89</v>
      </c>
      <c r="AW657" s="13" t="s">
        <v>34</v>
      </c>
      <c r="AX657" s="13" t="s">
        <v>79</v>
      </c>
      <c r="AY657" s="247" t="s">
        <v>127</v>
      </c>
    </row>
    <row r="658" s="13" customFormat="1">
      <c r="A658" s="13"/>
      <c r="B658" s="237"/>
      <c r="C658" s="238"/>
      <c r="D658" s="232" t="s">
        <v>138</v>
      </c>
      <c r="E658" s="239" t="s">
        <v>1</v>
      </c>
      <c r="F658" s="240" t="s">
        <v>812</v>
      </c>
      <c r="G658" s="238"/>
      <c r="H658" s="241">
        <v>11.557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138</v>
      </c>
      <c r="AU658" s="247" t="s">
        <v>147</v>
      </c>
      <c r="AV658" s="13" t="s">
        <v>89</v>
      </c>
      <c r="AW658" s="13" t="s">
        <v>34</v>
      </c>
      <c r="AX658" s="13" t="s">
        <v>79</v>
      </c>
      <c r="AY658" s="247" t="s">
        <v>127</v>
      </c>
    </row>
    <row r="659" s="14" customFormat="1">
      <c r="A659" s="14"/>
      <c r="B659" s="248"/>
      <c r="C659" s="249"/>
      <c r="D659" s="232" t="s">
        <v>138</v>
      </c>
      <c r="E659" s="250" t="s">
        <v>1</v>
      </c>
      <c r="F659" s="251" t="s">
        <v>176</v>
      </c>
      <c r="G659" s="249"/>
      <c r="H659" s="252">
        <v>15.324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138</v>
      </c>
      <c r="AU659" s="258" t="s">
        <v>147</v>
      </c>
      <c r="AV659" s="14" t="s">
        <v>134</v>
      </c>
      <c r="AW659" s="14" t="s">
        <v>34</v>
      </c>
      <c r="AX659" s="14" t="s">
        <v>87</v>
      </c>
      <c r="AY659" s="258" t="s">
        <v>127</v>
      </c>
    </row>
    <row r="660" s="2" customFormat="1">
      <c r="A660" s="39"/>
      <c r="B660" s="40"/>
      <c r="C660" s="219" t="s">
        <v>813</v>
      </c>
      <c r="D660" s="219" t="s">
        <v>130</v>
      </c>
      <c r="E660" s="220" t="s">
        <v>814</v>
      </c>
      <c r="F660" s="221" t="s">
        <v>815</v>
      </c>
      <c r="G660" s="222" t="s">
        <v>133</v>
      </c>
      <c r="H660" s="223">
        <v>15.324</v>
      </c>
      <c r="I660" s="224"/>
      <c r="J660" s="225">
        <f>ROUND(I660*H660,2)</f>
        <v>0</v>
      </c>
      <c r="K660" s="221" t="s">
        <v>1</v>
      </c>
      <c r="L660" s="45"/>
      <c r="M660" s="226" t="s">
        <v>1</v>
      </c>
      <c r="N660" s="227" t="s">
        <v>44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134</v>
      </c>
      <c r="AT660" s="230" t="s">
        <v>130</v>
      </c>
      <c r="AU660" s="230" t="s">
        <v>147</v>
      </c>
      <c r="AY660" s="18" t="s">
        <v>127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87</v>
      </c>
      <c r="BK660" s="231">
        <f>ROUND(I660*H660,2)</f>
        <v>0</v>
      </c>
      <c r="BL660" s="18" t="s">
        <v>134</v>
      </c>
      <c r="BM660" s="230" t="s">
        <v>816</v>
      </c>
    </row>
    <row r="661" s="2" customFormat="1">
      <c r="A661" s="39"/>
      <c r="B661" s="40"/>
      <c r="C661" s="41"/>
      <c r="D661" s="232" t="s">
        <v>136</v>
      </c>
      <c r="E661" s="41"/>
      <c r="F661" s="233" t="s">
        <v>817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136</v>
      </c>
      <c r="AU661" s="18" t="s">
        <v>147</v>
      </c>
    </row>
    <row r="662" s="13" customFormat="1">
      <c r="A662" s="13"/>
      <c r="B662" s="237"/>
      <c r="C662" s="238"/>
      <c r="D662" s="232" t="s">
        <v>138</v>
      </c>
      <c r="E662" s="239" t="s">
        <v>1</v>
      </c>
      <c r="F662" s="240" t="s">
        <v>811</v>
      </c>
      <c r="G662" s="238"/>
      <c r="H662" s="241">
        <v>3.7669999999999999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138</v>
      </c>
      <c r="AU662" s="247" t="s">
        <v>147</v>
      </c>
      <c r="AV662" s="13" t="s">
        <v>89</v>
      </c>
      <c r="AW662" s="13" t="s">
        <v>34</v>
      </c>
      <c r="AX662" s="13" t="s">
        <v>79</v>
      </c>
      <c r="AY662" s="247" t="s">
        <v>127</v>
      </c>
    </row>
    <row r="663" s="13" customFormat="1">
      <c r="A663" s="13"/>
      <c r="B663" s="237"/>
      <c r="C663" s="238"/>
      <c r="D663" s="232" t="s">
        <v>138</v>
      </c>
      <c r="E663" s="239" t="s">
        <v>1</v>
      </c>
      <c r="F663" s="240" t="s">
        <v>812</v>
      </c>
      <c r="G663" s="238"/>
      <c r="H663" s="241">
        <v>11.557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138</v>
      </c>
      <c r="AU663" s="247" t="s">
        <v>147</v>
      </c>
      <c r="AV663" s="13" t="s">
        <v>89</v>
      </c>
      <c r="AW663" s="13" t="s">
        <v>34</v>
      </c>
      <c r="AX663" s="13" t="s">
        <v>79</v>
      </c>
      <c r="AY663" s="247" t="s">
        <v>127</v>
      </c>
    </row>
    <row r="664" s="14" customFormat="1">
      <c r="A664" s="14"/>
      <c r="B664" s="248"/>
      <c r="C664" s="249"/>
      <c r="D664" s="232" t="s">
        <v>138</v>
      </c>
      <c r="E664" s="250" t="s">
        <v>1</v>
      </c>
      <c r="F664" s="251" t="s">
        <v>176</v>
      </c>
      <c r="G664" s="249"/>
      <c r="H664" s="252">
        <v>15.324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138</v>
      </c>
      <c r="AU664" s="258" t="s">
        <v>147</v>
      </c>
      <c r="AV664" s="14" t="s">
        <v>134</v>
      </c>
      <c r="AW664" s="14" t="s">
        <v>34</v>
      </c>
      <c r="AX664" s="14" t="s">
        <v>87</v>
      </c>
      <c r="AY664" s="258" t="s">
        <v>127</v>
      </c>
    </row>
    <row r="665" s="2" customFormat="1" ht="33" customHeight="1">
      <c r="A665" s="39"/>
      <c r="B665" s="40"/>
      <c r="C665" s="219" t="s">
        <v>818</v>
      </c>
      <c r="D665" s="219" t="s">
        <v>130</v>
      </c>
      <c r="E665" s="220" t="s">
        <v>819</v>
      </c>
      <c r="F665" s="221" t="s">
        <v>820</v>
      </c>
      <c r="G665" s="222" t="s">
        <v>133</v>
      </c>
      <c r="H665" s="223">
        <v>15.324</v>
      </c>
      <c r="I665" s="224"/>
      <c r="J665" s="225">
        <f>ROUND(I665*H665,2)</f>
        <v>0</v>
      </c>
      <c r="K665" s="221" t="s">
        <v>1</v>
      </c>
      <c r="L665" s="45"/>
      <c r="M665" s="226" t="s">
        <v>1</v>
      </c>
      <c r="N665" s="227" t="s">
        <v>44</v>
      </c>
      <c r="O665" s="92"/>
      <c r="P665" s="228">
        <f>O665*H665</f>
        <v>0</v>
      </c>
      <c r="Q665" s="228">
        <v>0.020199999999999999</v>
      </c>
      <c r="R665" s="228">
        <f>Q665*H665</f>
        <v>0.30954480000000001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134</v>
      </c>
      <c r="AT665" s="230" t="s">
        <v>130</v>
      </c>
      <c r="AU665" s="230" t="s">
        <v>147</v>
      </c>
      <c r="AY665" s="18" t="s">
        <v>127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87</v>
      </c>
      <c r="BK665" s="231">
        <f>ROUND(I665*H665,2)</f>
        <v>0</v>
      </c>
      <c r="BL665" s="18" t="s">
        <v>134</v>
      </c>
      <c r="BM665" s="230" t="s">
        <v>821</v>
      </c>
    </row>
    <row r="666" s="2" customFormat="1">
      <c r="A666" s="39"/>
      <c r="B666" s="40"/>
      <c r="C666" s="41"/>
      <c r="D666" s="232" t="s">
        <v>136</v>
      </c>
      <c r="E666" s="41"/>
      <c r="F666" s="233" t="s">
        <v>822</v>
      </c>
      <c r="G666" s="41"/>
      <c r="H666" s="41"/>
      <c r="I666" s="234"/>
      <c r="J666" s="41"/>
      <c r="K666" s="41"/>
      <c r="L666" s="45"/>
      <c r="M666" s="235"/>
      <c r="N666" s="236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136</v>
      </c>
      <c r="AU666" s="18" t="s">
        <v>147</v>
      </c>
    </row>
    <row r="667" s="13" customFormat="1">
      <c r="A667" s="13"/>
      <c r="B667" s="237"/>
      <c r="C667" s="238"/>
      <c r="D667" s="232" t="s">
        <v>138</v>
      </c>
      <c r="E667" s="239" t="s">
        <v>1</v>
      </c>
      <c r="F667" s="240" t="s">
        <v>811</v>
      </c>
      <c r="G667" s="238"/>
      <c r="H667" s="241">
        <v>3.7669999999999999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138</v>
      </c>
      <c r="AU667" s="247" t="s">
        <v>147</v>
      </c>
      <c r="AV667" s="13" t="s">
        <v>89</v>
      </c>
      <c r="AW667" s="13" t="s">
        <v>34</v>
      </c>
      <c r="AX667" s="13" t="s">
        <v>79</v>
      </c>
      <c r="AY667" s="247" t="s">
        <v>127</v>
      </c>
    </row>
    <row r="668" s="13" customFormat="1">
      <c r="A668" s="13"/>
      <c r="B668" s="237"/>
      <c r="C668" s="238"/>
      <c r="D668" s="232" t="s">
        <v>138</v>
      </c>
      <c r="E668" s="239" t="s">
        <v>1</v>
      </c>
      <c r="F668" s="240" t="s">
        <v>812</v>
      </c>
      <c r="G668" s="238"/>
      <c r="H668" s="241">
        <v>11.557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138</v>
      </c>
      <c r="AU668" s="247" t="s">
        <v>147</v>
      </c>
      <c r="AV668" s="13" t="s">
        <v>89</v>
      </c>
      <c r="AW668" s="13" t="s">
        <v>34</v>
      </c>
      <c r="AX668" s="13" t="s">
        <v>79</v>
      </c>
      <c r="AY668" s="247" t="s">
        <v>127</v>
      </c>
    </row>
    <row r="669" s="14" customFormat="1">
      <c r="A669" s="14"/>
      <c r="B669" s="248"/>
      <c r="C669" s="249"/>
      <c r="D669" s="232" t="s">
        <v>138</v>
      </c>
      <c r="E669" s="250" t="s">
        <v>1</v>
      </c>
      <c r="F669" s="251" t="s">
        <v>176</v>
      </c>
      <c r="G669" s="249"/>
      <c r="H669" s="252">
        <v>15.324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8" t="s">
        <v>138</v>
      </c>
      <c r="AU669" s="258" t="s">
        <v>147</v>
      </c>
      <c r="AV669" s="14" t="s">
        <v>134</v>
      </c>
      <c r="AW669" s="14" t="s">
        <v>34</v>
      </c>
      <c r="AX669" s="14" t="s">
        <v>87</v>
      </c>
      <c r="AY669" s="258" t="s">
        <v>127</v>
      </c>
    </row>
    <row r="670" s="2" customFormat="1" ht="21.75" customHeight="1">
      <c r="A670" s="39"/>
      <c r="B670" s="40"/>
      <c r="C670" s="219" t="s">
        <v>823</v>
      </c>
      <c r="D670" s="219" t="s">
        <v>130</v>
      </c>
      <c r="E670" s="220" t="s">
        <v>824</v>
      </c>
      <c r="F670" s="221" t="s">
        <v>825</v>
      </c>
      <c r="G670" s="222" t="s">
        <v>205</v>
      </c>
      <c r="H670" s="223">
        <v>282.08999999999997</v>
      </c>
      <c r="I670" s="224"/>
      <c r="J670" s="225">
        <f>ROUND(I670*H670,2)</f>
        <v>0</v>
      </c>
      <c r="K670" s="221" t="s">
        <v>1</v>
      </c>
      <c r="L670" s="45"/>
      <c r="M670" s="226" t="s">
        <v>1</v>
      </c>
      <c r="N670" s="227" t="s">
        <v>44</v>
      </c>
      <c r="O670" s="92"/>
      <c r="P670" s="228">
        <f>O670*H670</f>
        <v>0</v>
      </c>
      <c r="Q670" s="228">
        <v>0.081600000000000006</v>
      </c>
      <c r="R670" s="228">
        <f>Q670*H670</f>
        <v>23.018543999999999</v>
      </c>
      <c r="S670" s="228">
        <v>0</v>
      </c>
      <c r="T670" s="22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134</v>
      </c>
      <c r="AT670" s="230" t="s">
        <v>130</v>
      </c>
      <c r="AU670" s="230" t="s">
        <v>147</v>
      </c>
      <c r="AY670" s="18" t="s">
        <v>127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87</v>
      </c>
      <c r="BK670" s="231">
        <f>ROUND(I670*H670,2)</f>
        <v>0</v>
      </c>
      <c r="BL670" s="18" t="s">
        <v>134</v>
      </c>
      <c r="BM670" s="230" t="s">
        <v>826</v>
      </c>
    </row>
    <row r="671" s="2" customFormat="1">
      <c r="A671" s="39"/>
      <c r="B671" s="40"/>
      <c r="C671" s="41"/>
      <c r="D671" s="232" t="s">
        <v>136</v>
      </c>
      <c r="E671" s="41"/>
      <c r="F671" s="233" t="s">
        <v>827</v>
      </c>
      <c r="G671" s="41"/>
      <c r="H671" s="41"/>
      <c r="I671" s="234"/>
      <c r="J671" s="41"/>
      <c r="K671" s="41"/>
      <c r="L671" s="45"/>
      <c r="M671" s="235"/>
      <c r="N671" s="236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136</v>
      </c>
      <c r="AU671" s="18" t="s">
        <v>147</v>
      </c>
    </row>
    <row r="672" s="13" customFormat="1">
      <c r="A672" s="13"/>
      <c r="B672" s="237"/>
      <c r="C672" s="238"/>
      <c r="D672" s="232" t="s">
        <v>138</v>
      </c>
      <c r="E672" s="239" t="s">
        <v>1</v>
      </c>
      <c r="F672" s="240" t="s">
        <v>828</v>
      </c>
      <c r="G672" s="238"/>
      <c r="H672" s="241">
        <v>14.560000000000001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138</v>
      </c>
      <c r="AU672" s="247" t="s">
        <v>147</v>
      </c>
      <c r="AV672" s="13" t="s">
        <v>89</v>
      </c>
      <c r="AW672" s="13" t="s">
        <v>34</v>
      </c>
      <c r="AX672" s="13" t="s">
        <v>79</v>
      </c>
      <c r="AY672" s="247" t="s">
        <v>127</v>
      </c>
    </row>
    <row r="673" s="13" customFormat="1">
      <c r="A673" s="13"/>
      <c r="B673" s="237"/>
      <c r="C673" s="238"/>
      <c r="D673" s="232" t="s">
        <v>138</v>
      </c>
      <c r="E673" s="239" t="s">
        <v>1</v>
      </c>
      <c r="F673" s="240" t="s">
        <v>829</v>
      </c>
      <c r="G673" s="238"/>
      <c r="H673" s="241">
        <v>109.38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138</v>
      </c>
      <c r="AU673" s="247" t="s">
        <v>147</v>
      </c>
      <c r="AV673" s="13" t="s">
        <v>89</v>
      </c>
      <c r="AW673" s="13" t="s">
        <v>34</v>
      </c>
      <c r="AX673" s="13" t="s">
        <v>79</v>
      </c>
      <c r="AY673" s="247" t="s">
        <v>127</v>
      </c>
    </row>
    <row r="674" s="13" customFormat="1">
      <c r="A674" s="13"/>
      <c r="B674" s="237"/>
      <c r="C674" s="238"/>
      <c r="D674" s="232" t="s">
        <v>138</v>
      </c>
      <c r="E674" s="239" t="s">
        <v>1</v>
      </c>
      <c r="F674" s="240" t="s">
        <v>830</v>
      </c>
      <c r="G674" s="238"/>
      <c r="H674" s="241">
        <v>51.030000000000001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138</v>
      </c>
      <c r="AU674" s="247" t="s">
        <v>147</v>
      </c>
      <c r="AV674" s="13" t="s">
        <v>89</v>
      </c>
      <c r="AW674" s="13" t="s">
        <v>34</v>
      </c>
      <c r="AX674" s="13" t="s">
        <v>79</v>
      </c>
      <c r="AY674" s="247" t="s">
        <v>127</v>
      </c>
    </row>
    <row r="675" s="13" customFormat="1">
      <c r="A675" s="13"/>
      <c r="B675" s="237"/>
      <c r="C675" s="238"/>
      <c r="D675" s="232" t="s">
        <v>138</v>
      </c>
      <c r="E675" s="239" t="s">
        <v>1</v>
      </c>
      <c r="F675" s="240" t="s">
        <v>831</v>
      </c>
      <c r="G675" s="238"/>
      <c r="H675" s="241">
        <v>52.200000000000003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138</v>
      </c>
      <c r="AU675" s="247" t="s">
        <v>147</v>
      </c>
      <c r="AV675" s="13" t="s">
        <v>89</v>
      </c>
      <c r="AW675" s="13" t="s">
        <v>34</v>
      </c>
      <c r="AX675" s="13" t="s">
        <v>79</v>
      </c>
      <c r="AY675" s="247" t="s">
        <v>127</v>
      </c>
    </row>
    <row r="676" s="13" customFormat="1">
      <c r="A676" s="13"/>
      <c r="B676" s="237"/>
      <c r="C676" s="238"/>
      <c r="D676" s="232" t="s">
        <v>138</v>
      </c>
      <c r="E676" s="239" t="s">
        <v>1</v>
      </c>
      <c r="F676" s="240" t="s">
        <v>832</v>
      </c>
      <c r="G676" s="238"/>
      <c r="H676" s="241">
        <v>54.920000000000002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138</v>
      </c>
      <c r="AU676" s="247" t="s">
        <v>147</v>
      </c>
      <c r="AV676" s="13" t="s">
        <v>89</v>
      </c>
      <c r="AW676" s="13" t="s">
        <v>34</v>
      </c>
      <c r="AX676" s="13" t="s">
        <v>79</v>
      </c>
      <c r="AY676" s="247" t="s">
        <v>127</v>
      </c>
    </row>
    <row r="677" s="14" customFormat="1">
      <c r="A677" s="14"/>
      <c r="B677" s="248"/>
      <c r="C677" s="249"/>
      <c r="D677" s="232" t="s">
        <v>138</v>
      </c>
      <c r="E677" s="250" t="s">
        <v>1</v>
      </c>
      <c r="F677" s="251" t="s">
        <v>176</v>
      </c>
      <c r="G677" s="249"/>
      <c r="H677" s="252">
        <v>282.09000000000003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138</v>
      </c>
      <c r="AU677" s="258" t="s">
        <v>147</v>
      </c>
      <c r="AV677" s="14" t="s">
        <v>134</v>
      </c>
      <c r="AW677" s="14" t="s">
        <v>34</v>
      </c>
      <c r="AX677" s="14" t="s">
        <v>87</v>
      </c>
      <c r="AY677" s="258" t="s">
        <v>127</v>
      </c>
    </row>
    <row r="678" s="2" customFormat="1" ht="16.5" customHeight="1">
      <c r="A678" s="39"/>
      <c r="B678" s="40"/>
      <c r="C678" s="219" t="s">
        <v>833</v>
      </c>
      <c r="D678" s="219" t="s">
        <v>130</v>
      </c>
      <c r="E678" s="220" t="s">
        <v>834</v>
      </c>
      <c r="F678" s="221" t="s">
        <v>835</v>
      </c>
      <c r="G678" s="222" t="s">
        <v>205</v>
      </c>
      <c r="H678" s="223">
        <v>310.29899999999998</v>
      </c>
      <c r="I678" s="224"/>
      <c r="J678" s="225">
        <f>ROUND(I678*H678,2)</f>
        <v>0</v>
      </c>
      <c r="K678" s="221" t="s">
        <v>1</v>
      </c>
      <c r="L678" s="45"/>
      <c r="M678" s="226" t="s">
        <v>1</v>
      </c>
      <c r="N678" s="227" t="s">
        <v>44</v>
      </c>
      <c r="O678" s="92"/>
      <c r="P678" s="228">
        <f>O678*H678</f>
        <v>0</v>
      </c>
      <c r="Q678" s="228">
        <v>0.00012999999999999999</v>
      </c>
      <c r="R678" s="228">
        <f>Q678*H678</f>
        <v>0.040338869999999992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134</v>
      </c>
      <c r="AT678" s="230" t="s">
        <v>130</v>
      </c>
      <c r="AU678" s="230" t="s">
        <v>147</v>
      </c>
      <c r="AY678" s="18" t="s">
        <v>127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87</v>
      </c>
      <c r="BK678" s="231">
        <f>ROUND(I678*H678,2)</f>
        <v>0</v>
      </c>
      <c r="BL678" s="18" t="s">
        <v>134</v>
      </c>
      <c r="BM678" s="230" t="s">
        <v>836</v>
      </c>
    </row>
    <row r="679" s="2" customFormat="1">
      <c r="A679" s="39"/>
      <c r="B679" s="40"/>
      <c r="C679" s="41"/>
      <c r="D679" s="232" t="s">
        <v>136</v>
      </c>
      <c r="E679" s="41"/>
      <c r="F679" s="233" t="s">
        <v>837</v>
      </c>
      <c r="G679" s="41"/>
      <c r="H679" s="41"/>
      <c r="I679" s="234"/>
      <c r="J679" s="41"/>
      <c r="K679" s="41"/>
      <c r="L679" s="45"/>
      <c r="M679" s="235"/>
      <c r="N679" s="23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136</v>
      </c>
      <c r="AU679" s="18" t="s">
        <v>147</v>
      </c>
    </row>
    <row r="680" s="13" customFormat="1">
      <c r="A680" s="13"/>
      <c r="B680" s="237"/>
      <c r="C680" s="238"/>
      <c r="D680" s="232" t="s">
        <v>138</v>
      </c>
      <c r="E680" s="239" t="s">
        <v>1</v>
      </c>
      <c r="F680" s="240" t="s">
        <v>828</v>
      </c>
      <c r="G680" s="238"/>
      <c r="H680" s="241">
        <v>14.560000000000001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138</v>
      </c>
      <c r="AU680" s="247" t="s">
        <v>147</v>
      </c>
      <c r="AV680" s="13" t="s">
        <v>89</v>
      </c>
      <c r="AW680" s="13" t="s">
        <v>34</v>
      </c>
      <c r="AX680" s="13" t="s">
        <v>79</v>
      </c>
      <c r="AY680" s="247" t="s">
        <v>127</v>
      </c>
    </row>
    <row r="681" s="13" customFormat="1">
      <c r="A681" s="13"/>
      <c r="B681" s="237"/>
      <c r="C681" s="238"/>
      <c r="D681" s="232" t="s">
        <v>138</v>
      </c>
      <c r="E681" s="239" t="s">
        <v>1</v>
      </c>
      <c r="F681" s="240" t="s">
        <v>829</v>
      </c>
      <c r="G681" s="238"/>
      <c r="H681" s="241">
        <v>109.38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138</v>
      </c>
      <c r="AU681" s="247" t="s">
        <v>147</v>
      </c>
      <c r="AV681" s="13" t="s">
        <v>89</v>
      </c>
      <c r="AW681" s="13" t="s">
        <v>34</v>
      </c>
      <c r="AX681" s="13" t="s">
        <v>79</v>
      </c>
      <c r="AY681" s="247" t="s">
        <v>127</v>
      </c>
    </row>
    <row r="682" s="13" customFormat="1">
      <c r="A682" s="13"/>
      <c r="B682" s="237"/>
      <c r="C682" s="238"/>
      <c r="D682" s="232" t="s">
        <v>138</v>
      </c>
      <c r="E682" s="239" t="s">
        <v>1</v>
      </c>
      <c r="F682" s="240" t="s">
        <v>830</v>
      </c>
      <c r="G682" s="238"/>
      <c r="H682" s="241">
        <v>51.030000000000001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7" t="s">
        <v>138</v>
      </c>
      <c r="AU682" s="247" t="s">
        <v>147</v>
      </c>
      <c r="AV682" s="13" t="s">
        <v>89</v>
      </c>
      <c r="AW682" s="13" t="s">
        <v>34</v>
      </c>
      <c r="AX682" s="13" t="s">
        <v>79</v>
      </c>
      <c r="AY682" s="247" t="s">
        <v>127</v>
      </c>
    </row>
    <row r="683" s="13" customFormat="1">
      <c r="A683" s="13"/>
      <c r="B683" s="237"/>
      <c r="C683" s="238"/>
      <c r="D683" s="232" t="s">
        <v>138</v>
      </c>
      <c r="E683" s="239" t="s">
        <v>1</v>
      </c>
      <c r="F683" s="240" t="s">
        <v>831</v>
      </c>
      <c r="G683" s="238"/>
      <c r="H683" s="241">
        <v>52.200000000000003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138</v>
      </c>
      <c r="AU683" s="247" t="s">
        <v>147</v>
      </c>
      <c r="AV683" s="13" t="s">
        <v>89</v>
      </c>
      <c r="AW683" s="13" t="s">
        <v>34</v>
      </c>
      <c r="AX683" s="13" t="s">
        <v>79</v>
      </c>
      <c r="AY683" s="247" t="s">
        <v>127</v>
      </c>
    </row>
    <row r="684" s="13" customFormat="1">
      <c r="A684" s="13"/>
      <c r="B684" s="237"/>
      <c r="C684" s="238"/>
      <c r="D684" s="232" t="s">
        <v>138</v>
      </c>
      <c r="E684" s="239" t="s">
        <v>1</v>
      </c>
      <c r="F684" s="240" t="s">
        <v>832</v>
      </c>
      <c r="G684" s="238"/>
      <c r="H684" s="241">
        <v>54.920000000000002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7" t="s">
        <v>138</v>
      </c>
      <c r="AU684" s="247" t="s">
        <v>147</v>
      </c>
      <c r="AV684" s="13" t="s">
        <v>89</v>
      </c>
      <c r="AW684" s="13" t="s">
        <v>34</v>
      </c>
      <c r="AX684" s="13" t="s">
        <v>79</v>
      </c>
      <c r="AY684" s="247" t="s">
        <v>127</v>
      </c>
    </row>
    <row r="685" s="14" customFormat="1">
      <c r="A685" s="14"/>
      <c r="B685" s="248"/>
      <c r="C685" s="249"/>
      <c r="D685" s="232" t="s">
        <v>138</v>
      </c>
      <c r="E685" s="250" t="s">
        <v>1</v>
      </c>
      <c r="F685" s="251" t="s">
        <v>176</v>
      </c>
      <c r="G685" s="249"/>
      <c r="H685" s="252">
        <v>282.09000000000003</v>
      </c>
      <c r="I685" s="253"/>
      <c r="J685" s="249"/>
      <c r="K685" s="249"/>
      <c r="L685" s="254"/>
      <c r="M685" s="255"/>
      <c r="N685" s="256"/>
      <c r="O685" s="256"/>
      <c r="P685" s="256"/>
      <c r="Q685" s="256"/>
      <c r="R685" s="256"/>
      <c r="S685" s="256"/>
      <c r="T685" s="25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8" t="s">
        <v>138</v>
      </c>
      <c r="AU685" s="258" t="s">
        <v>147</v>
      </c>
      <c r="AV685" s="14" t="s">
        <v>134</v>
      </c>
      <c r="AW685" s="14" t="s">
        <v>34</v>
      </c>
      <c r="AX685" s="14" t="s">
        <v>79</v>
      </c>
      <c r="AY685" s="258" t="s">
        <v>127</v>
      </c>
    </row>
    <row r="686" s="13" customFormat="1">
      <c r="A686" s="13"/>
      <c r="B686" s="237"/>
      <c r="C686" s="238"/>
      <c r="D686" s="232" t="s">
        <v>138</v>
      </c>
      <c r="E686" s="239" t="s">
        <v>1</v>
      </c>
      <c r="F686" s="240" t="s">
        <v>838</v>
      </c>
      <c r="G686" s="238"/>
      <c r="H686" s="241">
        <v>310.29899999999998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138</v>
      </c>
      <c r="AU686" s="247" t="s">
        <v>147</v>
      </c>
      <c r="AV686" s="13" t="s">
        <v>89</v>
      </c>
      <c r="AW686" s="13" t="s">
        <v>34</v>
      </c>
      <c r="AX686" s="13" t="s">
        <v>87</v>
      </c>
      <c r="AY686" s="247" t="s">
        <v>127</v>
      </c>
    </row>
    <row r="687" s="2" customFormat="1">
      <c r="A687" s="39"/>
      <c r="B687" s="40"/>
      <c r="C687" s="219" t="s">
        <v>839</v>
      </c>
      <c r="D687" s="219" t="s">
        <v>130</v>
      </c>
      <c r="E687" s="220" t="s">
        <v>840</v>
      </c>
      <c r="F687" s="221" t="s">
        <v>841</v>
      </c>
      <c r="G687" s="222" t="s">
        <v>213</v>
      </c>
      <c r="H687" s="223">
        <v>367.66000000000002</v>
      </c>
      <c r="I687" s="224"/>
      <c r="J687" s="225">
        <f>ROUND(I687*H687,2)</f>
        <v>0</v>
      </c>
      <c r="K687" s="221" t="s">
        <v>1</v>
      </c>
      <c r="L687" s="45"/>
      <c r="M687" s="226" t="s">
        <v>1</v>
      </c>
      <c r="N687" s="227" t="s">
        <v>44</v>
      </c>
      <c r="O687" s="92"/>
      <c r="P687" s="228">
        <f>O687*H687</f>
        <v>0</v>
      </c>
      <c r="Q687" s="228">
        <v>2.0000000000000002E-05</v>
      </c>
      <c r="R687" s="228">
        <f>Q687*H687</f>
        <v>0.0073532000000000007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134</v>
      </c>
      <c r="AT687" s="230" t="s">
        <v>130</v>
      </c>
      <c r="AU687" s="230" t="s">
        <v>147</v>
      </c>
      <c r="AY687" s="18" t="s">
        <v>127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87</v>
      </c>
      <c r="BK687" s="231">
        <f>ROUND(I687*H687,2)</f>
        <v>0</v>
      </c>
      <c r="BL687" s="18" t="s">
        <v>134</v>
      </c>
      <c r="BM687" s="230" t="s">
        <v>842</v>
      </c>
    </row>
    <row r="688" s="2" customFormat="1">
      <c r="A688" s="39"/>
      <c r="B688" s="40"/>
      <c r="C688" s="41"/>
      <c r="D688" s="232" t="s">
        <v>136</v>
      </c>
      <c r="E688" s="41"/>
      <c r="F688" s="233" t="s">
        <v>843</v>
      </c>
      <c r="G688" s="41"/>
      <c r="H688" s="41"/>
      <c r="I688" s="234"/>
      <c r="J688" s="41"/>
      <c r="K688" s="41"/>
      <c r="L688" s="45"/>
      <c r="M688" s="235"/>
      <c r="N688" s="236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136</v>
      </c>
      <c r="AU688" s="18" t="s">
        <v>147</v>
      </c>
    </row>
    <row r="689" s="13" customFormat="1">
      <c r="A689" s="13"/>
      <c r="B689" s="237"/>
      <c r="C689" s="238"/>
      <c r="D689" s="232" t="s">
        <v>138</v>
      </c>
      <c r="E689" s="239" t="s">
        <v>1</v>
      </c>
      <c r="F689" s="240" t="s">
        <v>844</v>
      </c>
      <c r="G689" s="238"/>
      <c r="H689" s="241">
        <v>66.75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138</v>
      </c>
      <c r="AU689" s="247" t="s">
        <v>147</v>
      </c>
      <c r="AV689" s="13" t="s">
        <v>89</v>
      </c>
      <c r="AW689" s="13" t="s">
        <v>34</v>
      </c>
      <c r="AX689" s="13" t="s">
        <v>79</v>
      </c>
      <c r="AY689" s="247" t="s">
        <v>127</v>
      </c>
    </row>
    <row r="690" s="13" customFormat="1">
      <c r="A690" s="13"/>
      <c r="B690" s="237"/>
      <c r="C690" s="238"/>
      <c r="D690" s="232" t="s">
        <v>138</v>
      </c>
      <c r="E690" s="239" t="s">
        <v>1</v>
      </c>
      <c r="F690" s="240" t="s">
        <v>845</v>
      </c>
      <c r="G690" s="238"/>
      <c r="H690" s="241">
        <v>82.299999999999997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138</v>
      </c>
      <c r="AU690" s="247" t="s">
        <v>147</v>
      </c>
      <c r="AV690" s="13" t="s">
        <v>89</v>
      </c>
      <c r="AW690" s="13" t="s">
        <v>34</v>
      </c>
      <c r="AX690" s="13" t="s">
        <v>79</v>
      </c>
      <c r="AY690" s="247" t="s">
        <v>127</v>
      </c>
    </row>
    <row r="691" s="13" customFormat="1">
      <c r="A691" s="13"/>
      <c r="B691" s="237"/>
      <c r="C691" s="238"/>
      <c r="D691" s="232" t="s">
        <v>138</v>
      </c>
      <c r="E691" s="239" t="s">
        <v>1</v>
      </c>
      <c r="F691" s="240" t="s">
        <v>846</v>
      </c>
      <c r="G691" s="238"/>
      <c r="H691" s="241">
        <v>48.799999999999997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138</v>
      </c>
      <c r="AU691" s="247" t="s">
        <v>147</v>
      </c>
      <c r="AV691" s="13" t="s">
        <v>89</v>
      </c>
      <c r="AW691" s="13" t="s">
        <v>34</v>
      </c>
      <c r="AX691" s="13" t="s">
        <v>79</v>
      </c>
      <c r="AY691" s="247" t="s">
        <v>127</v>
      </c>
    </row>
    <row r="692" s="13" customFormat="1">
      <c r="A692" s="13"/>
      <c r="B692" s="237"/>
      <c r="C692" s="238"/>
      <c r="D692" s="232" t="s">
        <v>138</v>
      </c>
      <c r="E692" s="239" t="s">
        <v>1</v>
      </c>
      <c r="F692" s="240" t="s">
        <v>847</v>
      </c>
      <c r="G692" s="238"/>
      <c r="H692" s="241">
        <v>52.299999999999997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138</v>
      </c>
      <c r="AU692" s="247" t="s">
        <v>147</v>
      </c>
      <c r="AV692" s="13" t="s">
        <v>89</v>
      </c>
      <c r="AW692" s="13" t="s">
        <v>34</v>
      </c>
      <c r="AX692" s="13" t="s">
        <v>79</v>
      </c>
      <c r="AY692" s="247" t="s">
        <v>127</v>
      </c>
    </row>
    <row r="693" s="13" customFormat="1">
      <c r="A693" s="13"/>
      <c r="B693" s="237"/>
      <c r="C693" s="238"/>
      <c r="D693" s="232" t="s">
        <v>138</v>
      </c>
      <c r="E693" s="239" t="s">
        <v>1</v>
      </c>
      <c r="F693" s="240" t="s">
        <v>848</v>
      </c>
      <c r="G693" s="238"/>
      <c r="H693" s="241">
        <v>20.800000000000001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7" t="s">
        <v>138</v>
      </c>
      <c r="AU693" s="247" t="s">
        <v>147</v>
      </c>
      <c r="AV693" s="13" t="s">
        <v>89</v>
      </c>
      <c r="AW693" s="13" t="s">
        <v>34</v>
      </c>
      <c r="AX693" s="13" t="s">
        <v>79</v>
      </c>
      <c r="AY693" s="247" t="s">
        <v>127</v>
      </c>
    </row>
    <row r="694" s="13" customFormat="1">
      <c r="A694" s="13"/>
      <c r="B694" s="237"/>
      <c r="C694" s="238"/>
      <c r="D694" s="232" t="s">
        <v>138</v>
      </c>
      <c r="E694" s="239" t="s">
        <v>1</v>
      </c>
      <c r="F694" s="240" t="s">
        <v>849</v>
      </c>
      <c r="G694" s="238"/>
      <c r="H694" s="241">
        <v>54.649999999999999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138</v>
      </c>
      <c r="AU694" s="247" t="s">
        <v>147</v>
      </c>
      <c r="AV694" s="13" t="s">
        <v>89</v>
      </c>
      <c r="AW694" s="13" t="s">
        <v>34</v>
      </c>
      <c r="AX694" s="13" t="s">
        <v>79</v>
      </c>
      <c r="AY694" s="247" t="s">
        <v>127</v>
      </c>
    </row>
    <row r="695" s="13" customFormat="1">
      <c r="A695" s="13"/>
      <c r="B695" s="237"/>
      <c r="C695" s="238"/>
      <c r="D695" s="232" t="s">
        <v>138</v>
      </c>
      <c r="E695" s="239" t="s">
        <v>1</v>
      </c>
      <c r="F695" s="240" t="s">
        <v>850</v>
      </c>
      <c r="G695" s="238"/>
      <c r="H695" s="241">
        <v>42.060000000000002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138</v>
      </c>
      <c r="AU695" s="247" t="s">
        <v>147</v>
      </c>
      <c r="AV695" s="13" t="s">
        <v>89</v>
      </c>
      <c r="AW695" s="13" t="s">
        <v>34</v>
      </c>
      <c r="AX695" s="13" t="s">
        <v>79</v>
      </c>
      <c r="AY695" s="247" t="s">
        <v>127</v>
      </c>
    </row>
    <row r="696" s="14" customFormat="1">
      <c r="A696" s="14"/>
      <c r="B696" s="248"/>
      <c r="C696" s="249"/>
      <c r="D696" s="232" t="s">
        <v>138</v>
      </c>
      <c r="E696" s="250" t="s">
        <v>1</v>
      </c>
      <c r="F696" s="251" t="s">
        <v>176</v>
      </c>
      <c r="G696" s="249"/>
      <c r="H696" s="252">
        <v>367.66000000000002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8" t="s">
        <v>138</v>
      </c>
      <c r="AU696" s="258" t="s">
        <v>147</v>
      </c>
      <c r="AV696" s="14" t="s">
        <v>134</v>
      </c>
      <c r="AW696" s="14" t="s">
        <v>34</v>
      </c>
      <c r="AX696" s="14" t="s">
        <v>87</v>
      </c>
      <c r="AY696" s="258" t="s">
        <v>127</v>
      </c>
    </row>
    <row r="697" s="2" customFormat="1">
      <c r="A697" s="39"/>
      <c r="B697" s="40"/>
      <c r="C697" s="219" t="s">
        <v>851</v>
      </c>
      <c r="D697" s="219" t="s">
        <v>130</v>
      </c>
      <c r="E697" s="220" t="s">
        <v>852</v>
      </c>
      <c r="F697" s="221" t="s">
        <v>853</v>
      </c>
      <c r="G697" s="222" t="s">
        <v>205</v>
      </c>
      <c r="H697" s="223">
        <v>153.24000000000001</v>
      </c>
      <c r="I697" s="224"/>
      <c r="J697" s="225">
        <f>ROUND(I697*H697,2)</f>
        <v>0</v>
      </c>
      <c r="K697" s="221" t="s">
        <v>1</v>
      </c>
      <c r="L697" s="45"/>
      <c r="M697" s="226" t="s">
        <v>1</v>
      </c>
      <c r="N697" s="227" t="s">
        <v>44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134</v>
      </c>
      <c r="AT697" s="230" t="s">
        <v>130</v>
      </c>
      <c r="AU697" s="230" t="s">
        <v>147</v>
      </c>
      <c r="AY697" s="18" t="s">
        <v>127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87</v>
      </c>
      <c r="BK697" s="231">
        <f>ROUND(I697*H697,2)</f>
        <v>0</v>
      </c>
      <c r="BL697" s="18" t="s">
        <v>134</v>
      </c>
      <c r="BM697" s="230" t="s">
        <v>854</v>
      </c>
    </row>
    <row r="698" s="2" customFormat="1">
      <c r="A698" s="39"/>
      <c r="B698" s="40"/>
      <c r="C698" s="41"/>
      <c r="D698" s="232" t="s">
        <v>136</v>
      </c>
      <c r="E698" s="41"/>
      <c r="F698" s="233" t="s">
        <v>855</v>
      </c>
      <c r="G698" s="41"/>
      <c r="H698" s="41"/>
      <c r="I698" s="234"/>
      <c r="J698" s="41"/>
      <c r="K698" s="41"/>
      <c r="L698" s="45"/>
      <c r="M698" s="235"/>
      <c r="N698" s="236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136</v>
      </c>
      <c r="AU698" s="18" t="s">
        <v>147</v>
      </c>
    </row>
    <row r="699" s="13" customFormat="1">
      <c r="A699" s="13"/>
      <c r="B699" s="237"/>
      <c r="C699" s="238"/>
      <c r="D699" s="232" t="s">
        <v>138</v>
      </c>
      <c r="E699" s="239" t="s">
        <v>1</v>
      </c>
      <c r="F699" s="240" t="s">
        <v>856</v>
      </c>
      <c r="G699" s="238"/>
      <c r="H699" s="241">
        <v>37.670000000000002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138</v>
      </c>
      <c r="AU699" s="247" t="s">
        <v>147</v>
      </c>
      <c r="AV699" s="13" t="s">
        <v>89</v>
      </c>
      <c r="AW699" s="13" t="s">
        <v>34</v>
      </c>
      <c r="AX699" s="13" t="s">
        <v>79</v>
      </c>
      <c r="AY699" s="247" t="s">
        <v>127</v>
      </c>
    </row>
    <row r="700" s="13" customFormat="1">
      <c r="A700" s="13"/>
      <c r="B700" s="237"/>
      <c r="C700" s="238"/>
      <c r="D700" s="232" t="s">
        <v>138</v>
      </c>
      <c r="E700" s="239" t="s">
        <v>1</v>
      </c>
      <c r="F700" s="240" t="s">
        <v>857</v>
      </c>
      <c r="G700" s="238"/>
      <c r="H700" s="241">
        <v>115.56999999999999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138</v>
      </c>
      <c r="AU700" s="247" t="s">
        <v>147</v>
      </c>
      <c r="AV700" s="13" t="s">
        <v>89</v>
      </c>
      <c r="AW700" s="13" t="s">
        <v>34</v>
      </c>
      <c r="AX700" s="13" t="s">
        <v>79</v>
      </c>
      <c r="AY700" s="247" t="s">
        <v>127</v>
      </c>
    </row>
    <row r="701" s="14" customFormat="1">
      <c r="A701" s="14"/>
      <c r="B701" s="248"/>
      <c r="C701" s="249"/>
      <c r="D701" s="232" t="s">
        <v>138</v>
      </c>
      <c r="E701" s="250" t="s">
        <v>1</v>
      </c>
      <c r="F701" s="251" t="s">
        <v>176</v>
      </c>
      <c r="G701" s="249"/>
      <c r="H701" s="252">
        <v>153.24000000000001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8" t="s">
        <v>138</v>
      </c>
      <c r="AU701" s="258" t="s">
        <v>147</v>
      </c>
      <c r="AV701" s="14" t="s">
        <v>134</v>
      </c>
      <c r="AW701" s="14" t="s">
        <v>34</v>
      </c>
      <c r="AX701" s="14" t="s">
        <v>87</v>
      </c>
      <c r="AY701" s="258" t="s">
        <v>127</v>
      </c>
    </row>
    <row r="702" s="2" customFormat="1">
      <c r="A702" s="39"/>
      <c r="B702" s="40"/>
      <c r="C702" s="219" t="s">
        <v>858</v>
      </c>
      <c r="D702" s="219" t="s">
        <v>130</v>
      </c>
      <c r="E702" s="220" t="s">
        <v>859</v>
      </c>
      <c r="F702" s="221" t="s">
        <v>860</v>
      </c>
      <c r="G702" s="222" t="s">
        <v>205</v>
      </c>
      <c r="H702" s="223">
        <v>306.48000000000002</v>
      </c>
      <c r="I702" s="224"/>
      <c r="J702" s="225">
        <f>ROUND(I702*H702,2)</f>
        <v>0</v>
      </c>
      <c r="K702" s="221" t="s">
        <v>1</v>
      </c>
      <c r="L702" s="45"/>
      <c r="M702" s="226" t="s">
        <v>1</v>
      </c>
      <c r="N702" s="227" t="s">
        <v>44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134</v>
      </c>
      <c r="AT702" s="230" t="s">
        <v>130</v>
      </c>
      <c r="AU702" s="230" t="s">
        <v>147</v>
      </c>
      <c r="AY702" s="18" t="s">
        <v>127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87</v>
      </c>
      <c r="BK702" s="231">
        <f>ROUND(I702*H702,2)</f>
        <v>0</v>
      </c>
      <c r="BL702" s="18" t="s">
        <v>134</v>
      </c>
      <c r="BM702" s="230" t="s">
        <v>861</v>
      </c>
    </row>
    <row r="703" s="2" customFormat="1">
      <c r="A703" s="39"/>
      <c r="B703" s="40"/>
      <c r="C703" s="41"/>
      <c r="D703" s="232" t="s">
        <v>136</v>
      </c>
      <c r="E703" s="41"/>
      <c r="F703" s="233" t="s">
        <v>862</v>
      </c>
      <c r="G703" s="41"/>
      <c r="H703" s="41"/>
      <c r="I703" s="234"/>
      <c r="J703" s="41"/>
      <c r="K703" s="41"/>
      <c r="L703" s="45"/>
      <c r="M703" s="235"/>
      <c r="N703" s="236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136</v>
      </c>
      <c r="AU703" s="18" t="s">
        <v>147</v>
      </c>
    </row>
    <row r="704" s="13" customFormat="1">
      <c r="A704" s="13"/>
      <c r="B704" s="237"/>
      <c r="C704" s="238"/>
      <c r="D704" s="232" t="s">
        <v>138</v>
      </c>
      <c r="E704" s="239" t="s">
        <v>1</v>
      </c>
      <c r="F704" s="240" t="s">
        <v>856</v>
      </c>
      <c r="G704" s="238"/>
      <c r="H704" s="241">
        <v>37.670000000000002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138</v>
      </c>
      <c r="AU704" s="247" t="s">
        <v>147</v>
      </c>
      <c r="AV704" s="13" t="s">
        <v>89</v>
      </c>
      <c r="AW704" s="13" t="s">
        <v>34</v>
      </c>
      <c r="AX704" s="13" t="s">
        <v>79</v>
      </c>
      <c r="AY704" s="247" t="s">
        <v>127</v>
      </c>
    </row>
    <row r="705" s="13" customFormat="1">
      <c r="A705" s="13"/>
      <c r="B705" s="237"/>
      <c r="C705" s="238"/>
      <c r="D705" s="232" t="s">
        <v>138</v>
      </c>
      <c r="E705" s="239" t="s">
        <v>1</v>
      </c>
      <c r="F705" s="240" t="s">
        <v>857</v>
      </c>
      <c r="G705" s="238"/>
      <c r="H705" s="241">
        <v>115.56999999999999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138</v>
      </c>
      <c r="AU705" s="247" t="s">
        <v>147</v>
      </c>
      <c r="AV705" s="13" t="s">
        <v>89</v>
      </c>
      <c r="AW705" s="13" t="s">
        <v>34</v>
      </c>
      <c r="AX705" s="13" t="s">
        <v>79</v>
      </c>
      <c r="AY705" s="247" t="s">
        <v>127</v>
      </c>
    </row>
    <row r="706" s="14" customFormat="1">
      <c r="A706" s="14"/>
      <c r="B706" s="248"/>
      <c r="C706" s="249"/>
      <c r="D706" s="232" t="s">
        <v>138</v>
      </c>
      <c r="E706" s="250" t="s">
        <v>1</v>
      </c>
      <c r="F706" s="251" t="s">
        <v>176</v>
      </c>
      <c r="G706" s="249"/>
      <c r="H706" s="252">
        <v>153.24000000000001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8" t="s">
        <v>138</v>
      </c>
      <c r="AU706" s="258" t="s">
        <v>147</v>
      </c>
      <c r="AV706" s="14" t="s">
        <v>134</v>
      </c>
      <c r="AW706" s="14" t="s">
        <v>34</v>
      </c>
      <c r="AX706" s="14" t="s">
        <v>79</v>
      </c>
      <c r="AY706" s="258" t="s">
        <v>127</v>
      </c>
    </row>
    <row r="707" s="13" customFormat="1">
      <c r="A707" s="13"/>
      <c r="B707" s="237"/>
      <c r="C707" s="238"/>
      <c r="D707" s="232" t="s">
        <v>138</v>
      </c>
      <c r="E707" s="239" t="s">
        <v>1</v>
      </c>
      <c r="F707" s="240" t="s">
        <v>863</v>
      </c>
      <c r="G707" s="238"/>
      <c r="H707" s="241">
        <v>306.48000000000002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138</v>
      </c>
      <c r="AU707" s="247" t="s">
        <v>147</v>
      </c>
      <c r="AV707" s="13" t="s">
        <v>89</v>
      </c>
      <c r="AW707" s="13" t="s">
        <v>34</v>
      </c>
      <c r="AX707" s="13" t="s">
        <v>87</v>
      </c>
      <c r="AY707" s="247" t="s">
        <v>127</v>
      </c>
    </row>
    <row r="708" s="12" customFormat="1" ht="22.8" customHeight="1">
      <c r="A708" s="12"/>
      <c r="B708" s="203"/>
      <c r="C708" s="204"/>
      <c r="D708" s="205" t="s">
        <v>78</v>
      </c>
      <c r="E708" s="217" t="s">
        <v>128</v>
      </c>
      <c r="F708" s="217" t="s">
        <v>129</v>
      </c>
      <c r="G708" s="204"/>
      <c r="H708" s="204"/>
      <c r="I708" s="207"/>
      <c r="J708" s="218">
        <f>BK708</f>
        <v>0</v>
      </c>
      <c r="K708" s="204"/>
      <c r="L708" s="209"/>
      <c r="M708" s="210"/>
      <c r="N708" s="211"/>
      <c r="O708" s="211"/>
      <c r="P708" s="212">
        <f>SUM(P709:P753)</f>
        <v>0</v>
      </c>
      <c r="Q708" s="211"/>
      <c r="R708" s="212">
        <f>SUM(R709:R753)</f>
        <v>0.16073307000000001</v>
      </c>
      <c r="S708" s="211"/>
      <c r="T708" s="213">
        <f>SUM(T709:T753)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4" t="s">
        <v>87</v>
      </c>
      <c r="AT708" s="215" t="s">
        <v>78</v>
      </c>
      <c r="AU708" s="215" t="s">
        <v>87</v>
      </c>
      <c r="AY708" s="214" t="s">
        <v>127</v>
      </c>
      <c r="BK708" s="216">
        <f>SUM(BK709:BK753)</f>
        <v>0</v>
      </c>
    </row>
    <row r="709" s="2" customFormat="1" ht="33" customHeight="1">
      <c r="A709" s="39"/>
      <c r="B709" s="40"/>
      <c r="C709" s="219" t="s">
        <v>864</v>
      </c>
      <c r="D709" s="219" t="s">
        <v>130</v>
      </c>
      <c r="E709" s="220" t="s">
        <v>865</v>
      </c>
      <c r="F709" s="221" t="s">
        <v>866</v>
      </c>
      <c r="G709" s="222" t="s">
        <v>205</v>
      </c>
      <c r="H709" s="223">
        <v>561.44000000000005</v>
      </c>
      <c r="I709" s="224"/>
      <c r="J709" s="225">
        <f>ROUND(I709*H709,2)</f>
        <v>0</v>
      </c>
      <c r="K709" s="221" t="s">
        <v>1</v>
      </c>
      <c r="L709" s="45"/>
      <c r="M709" s="226" t="s">
        <v>1</v>
      </c>
      <c r="N709" s="227" t="s">
        <v>44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134</v>
      </c>
      <c r="AT709" s="230" t="s">
        <v>130</v>
      </c>
      <c r="AU709" s="230" t="s">
        <v>89</v>
      </c>
      <c r="AY709" s="18" t="s">
        <v>127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87</v>
      </c>
      <c r="BK709" s="231">
        <f>ROUND(I709*H709,2)</f>
        <v>0</v>
      </c>
      <c r="BL709" s="18" t="s">
        <v>134</v>
      </c>
      <c r="BM709" s="230" t="s">
        <v>867</v>
      </c>
    </row>
    <row r="710" s="2" customFormat="1">
      <c r="A710" s="39"/>
      <c r="B710" s="40"/>
      <c r="C710" s="41"/>
      <c r="D710" s="232" t="s">
        <v>136</v>
      </c>
      <c r="E710" s="41"/>
      <c r="F710" s="233" t="s">
        <v>868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136</v>
      </c>
      <c r="AU710" s="18" t="s">
        <v>89</v>
      </c>
    </row>
    <row r="711" s="13" customFormat="1">
      <c r="A711" s="13"/>
      <c r="B711" s="237"/>
      <c r="C711" s="238"/>
      <c r="D711" s="232" t="s">
        <v>138</v>
      </c>
      <c r="E711" s="239" t="s">
        <v>1</v>
      </c>
      <c r="F711" s="240" t="s">
        <v>869</v>
      </c>
      <c r="G711" s="238"/>
      <c r="H711" s="241">
        <v>561.44000000000005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7" t="s">
        <v>138</v>
      </c>
      <c r="AU711" s="247" t="s">
        <v>89</v>
      </c>
      <c r="AV711" s="13" t="s">
        <v>89</v>
      </c>
      <c r="AW711" s="13" t="s">
        <v>34</v>
      </c>
      <c r="AX711" s="13" t="s">
        <v>87</v>
      </c>
      <c r="AY711" s="247" t="s">
        <v>127</v>
      </c>
    </row>
    <row r="712" s="2" customFormat="1" ht="33" customHeight="1">
      <c r="A712" s="39"/>
      <c r="B712" s="40"/>
      <c r="C712" s="219" t="s">
        <v>870</v>
      </c>
      <c r="D712" s="219" t="s">
        <v>130</v>
      </c>
      <c r="E712" s="220" t="s">
        <v>871</v>
      </c>
      <c r="F712" s="221" t="s">
        <v>872</v>
      </c>
      <c r="G712" s="222" t="s">
        <v>205</v>
      </c>
      <c r="H712" s="223">
        <v>25264.799999999999</v>
      </c>
      <c r="I712" s="224"/>
      <c r="J712" s="225">
        <f>ROUND(I712*H712,2)</f>
        <v>0</v>
      </c>
      <c r="K712" s="221" t="s">
        <v>1</v>
      </c>
      <c r="L712" s="45"/>
      <c r="M712" s="226" t="s">
        <v>1</v>
      </c>
      <c r="N712" s="227" t="s">
        <v>44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134</v>
      </c>
      <c r="AT712" s="230" t="s">
        <v>130</v>
      </c>
      <c r="AU712" s="230" t="s">
        <v>89</v>
      </c>
      <c r="AY712" s="18" t="s">
        <v>127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87</v>
      </c>
      <c r="BK712" s="231">
        <f>ROUND(I712*H712,2)</f>
        <v>0</v>
      </c>
      <c r="BL712" s="18" t="s">
        <v>134</v>
      </c>
      <c r="BM712" s="230" t="s">
        <v>873</v>
      </c>
    </row>
    <row r="713" s="2" customFormat="1">
      <c r="A713" s="39"/>
      <c r="B713" s="40"/>
      <c r="C713" s="41"/>
      <c r="D713" s="232" t="s">
        <v>136</v>
      </c>
      <c r="E713" s="41"/>
      <c r="F713" s="233" t="s">
        <v>874</v>
      </c>
      <c r="G713" s="41"/>
      <c r="H713" s="41"/>
      <c r="I713" s="234"/>
      <c r="J713" s="41"/>
      <c r="K713" s="41"/>
      <c r="L713" s="45"/>
      <c r="M713" s="235"/>
      <c r="N713" s="236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136</v>
      </c>
      <c r="AU713" s="18" t="s">
        <v>89</v>
      </c>
    </row>
    <row r="714" s="13" customFormat="1">
      <c r="A714" s="13"/>
      <c r="B714" s="237"/>
      <c r="C714" s="238"/>
      <c r="D714" s="232" t="s">
        <v>138</v>
      </c>
      <c r="E714" s="239" t="s">
        <v>1</v>
      </c>
      <c r="F714" s="240" t="s">
        <v>869</v>
      </c>
      <c r="G714" s="238"/>
      <c r="H714" s="241">
        <v>561.44000000000005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138</v>
      </c>
      <c r="AU714" s="247" t="s">
        <v>89</v>
      </c>
      <c r="AV714" s="13" t="s">
        <v>89</v>
      </c>
      <c r="AW714" s="13" t="s">
        <v>34</v>
      </c>
      <c r="AX714" s="13" t="s">
        <v>79</v>
      </c>
      <c r="AY714" s="247" t="s">
        <v>127</v>
      </c>
    </row>
    <row r="715" s="13" customFormat="1">
      <c r="A715" s="13"/>
      <c r="B715" s="237"/>
      <c r="C715" s="238"/>
      <c r="D715" s="232" t="s">
        <v>138</v>
      </c>
      <c r="E715" s="239" t="s">
        <v>1</v>
      </c>
      <c r="F715" s="240" t="s">
        <v>875</v>
      </c>
      <c r="G715" s="238"/>
      <c r="H715" s="241">
        <v>25264.799999999999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138</v>
      </c>
      <c r="AU715" s="247" t="s">
        <v>89</v>
      </c>
      <c r="AV715" s="13" t="s">
        <v>89</v>
      </c>
      <c r="AW715" s="13" t="s">
        <v>34</v>
      </c>
      <c r="AX715" s="13" t="s">
        <v>87</v>
      </c>
      <c r="AY715" s="247" t="s">
        <v>127</v>
      </c>
    </row>
    <row r="716" s="2" customFormat="1" ht="33" customHeight="1">
      <c r="A716" s="39"/>
      <c r="B716" s="40"/>
      <c r="C716" s="219" t="s">
        <v>876</v>
      </c>
      <c r="D716" s="219" t="s">
        <v>130</v>
      </c>
      <c r="E716" s="220" t="s">
        <v>877</v>
      </c>
      <c r="F716" s="221" t="s">
        <v>878</v>
      </c>
      <c r="G716" s="222" t="s">
        <v>205</v>
      </c>
      <c r="H716" s="223">
        <v>561.44000000000005</v>
      </c>
      <c r="I716" s="224"/>
      <c r="J716" s="225">
        <f>ROUND(I716*H716,2)</f>
        <v>0</v>
      </c>
      <c r="K716" s="221" t="s">
        <v>1</v>
      </c>
      <c r="L716" s="45"/>
      <c r="M716" s="226" t="s">
        <v>1</v>
      </c>
      <c r="N716" s="227" t="s">
        <v>44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134</v>
      </c>
      <c r="AT716" s="230" t="s">
        <v>130</v>
      </c>
      <c r="AU716" s="230" t="s">
        <v>89</v>
      </c>
      <c r="AY716" s="18" t="s">
        <v>127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87</v>
      </c>
      <c r="BK716" s="231">
        <f>ROUND(I716*H716,2)</f>
        <v>0</v>
      </c>
      <c r="BL716" s="18" t="s">
        <v>134</v>
      </c>
      <c r="BM716" s="230" t="s">
        <v>879</v>
      </c>
    </row>
    <row r="717" s="2" customFormat="1">
      <c r="A717" s="39"/>
      <c r="B717" s="40"/>
      <c r="C717" s="41"/>
      <c r="D717" s="232" t="s">
        <v>136</v>
      </c>
      <c r="E717" s="41"/>
      <c r="F717" s="233" t="s">
        <v>880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136</v>
      </c>
      <c r="AU717" s="18" t="s">
        <v>89</v>
      </c>
    </row>
    <row r="718" s="13" customFormat="1">
      <c r="A718" s="13"/>
      <c r="B718" s="237"/>
      <c r="C718" s="238"/>
      <c r="D718" s="232" t="s">
        <v>138</v>
      </c>
      <c r="E718" s="239" t="s">
        <v>1</v>
      </c>
      <c r="F718" s="240" t="s">
        <v>869</v>
      </c>
      <c r="G718" s="238"/>
      <c r="H718" s="241">
        <v>561.44000000000005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138</v>
      </c>
      <c r="AU718" s="247" t="s">
        <v>89</v>
      </c>
      <c r="AV718" s="13" t="s">
        <v>89</v>
      </c>
      <c r="AW718" s="13" t="s">
        <v>34</v>
      </c>
      <c r="AX718" s="13" t="s">
        <v>87</v>
      </c>
      <c r="AY718" s="247" t="s">
        <v>127</v>
      </c>
    </row>
    <row r="719" s="2" customFormat="1" ht="16.5" customHeight="1">
      <c r="A719" s="39"/>
      <c r="B719" s="40"/>
      <c r="C719" s="219" t="s">
        <v>881</v>
      </c>
      <c r="D719" s="219" t="s">
        <v>130</v>
      </c>
      <c r="E719" s="220" t="s">
        <v>882</v>
      </c>
      <c r="F719" s="221" t="s">
        <v>883</v>
      </c>
      <c r="G719" s="222" t="s">
        <v>205</v>
      </c>
      <c r="H719" s="223">
        <v>561.44000000000005</v>
      </c>
      <c r="I719" s="224"/>
      <c r="J719" s="225">
        <f>ROUND(I719*H719,2)</f>
        <v>0</v>
      </c>
      <c r="K719" s="221" t="s">
        <v>1</v>
      </c>
      <c r="L719" s="45"/>
      <c r="M719" s="226" t="s">
        <v>1</v>
      </c>
      <c r="N719" s="227" t="s">
        <v>44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134</v>
      </c>
      <c r="AT719" s="230" t="s">
        <v>130</v>
      </c>
      <c r="AU719" s="230" t="s">
        <v>89</v>
      </c>
      <c r="AY719" s="18" t="s">
        <v>127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87</v>
      </c>
      <c r="BK719" s="231">
        <f>ROUND(I719*H719,2)</f>
        <v>0</v>
      </c>
      <c r="BL719" s="18" t="s">
        <v>134</v>
      </c>
      <c r="BM719" s="230" t="s">
        <v>884</v>
      </c>
    </row>
    <row r="720" s="2" customFormat="1">
      <c r="A720" s="39"/>
      <c r="B720" s="40"/>
      <c r="C720" s="41"/>
      <c r="D720" s="232" t="s">
        <v>136</v>
      </c>
      <c r="E720" s="41"/>
      <c r="F720" s="233" t="s">
        <v>885</v>
      </c>
      <c r="G720" s="41"/>
      <c r="H720" s="41"/>
      <c r="I720" s="234"/>
      <c r="J720" s="41"/>
      <c r="K720" s="41"/>
      <c r="L720" s="45"/>
      <c r="M720" s="235"/>
      <c r="N720" s="236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136</v>
      </c>
      <c r="AU720" s="18" t="s">
        <v>89</v>
      </c>
    </row>
    <row r="721" s="13" customFormat="1">
      <c r="A721" s="13"/>
      <c r="B721" s="237"/>
      <c r="C721" s="238"/>
      <c r="D721" s="232" t="s">
        <v>138</v>
      </c>
      <c r="E721" s="239" t="s">
        <v>1</v>
      </c>
      <c r="F721" s="240" t="s">
        <v>869</v>
      </c>
      <c r="G721" s="238"/>
      <c r="H721" s="241">
        <v>561.44000000000005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138</v>
      </c>
      <c r="AU721" s="247" t="s">
        <v>89</v>
      </c>
      <c r="AV721" s="13" t="s">
        <v>89</v>
      </c>
      <c r="AW721" s="13" t="s">
        <v>34</v>
      </c>
      <c r="AX721" s="13" t="s">
        <v>87</v>
      </c>
      <c r="AY721" s="247" t="s">
        <v>127</v>
      </c>
    </row>
    <row r="722" s="2" customFormat="1" ht="21.75" customHeight="1">
      <c r="A722" s="39"/>
      <c r="B722" s="40"/>
      <c r="C722" s="219" t="s">
        <v>886</v>
      </c>
      <c r="D722" s="219" t="s">
        <v>130</v>
      </c>
      <c r="E722" s="220" t="s">
        <v>887</v>
      </c>
      <c r="F722" s="221" t="s">
        <v>888</v>
      </c>
      <c r="G722" s="222" t="s">
        <v>205</v>
      </c>
      <c r="H722" s="223">
        <v>25264.799999999999</v>
      </c>
      <c r="I722" s="224"/>
      <c r="J722" s="225">
        <f>ROUND(I722*H722,2)</f>
        <v>0</v>
      </c>
      <c r="K722" s="221" t="s">
        <v>1</v>
      </c>
      <c r="L722" s="45"/>
      <c r="M722" s="226" t="s">
        <v>1</v>
      </c>
      <c r="N722" s="227" t="s">
        <v>44</v>
      </c>
      <c r="O722" s="92"/>
      <c r="P722" s="228">
        <f>O722*H722</f>
        <v>0</v>
      </c>
      <c r="Q722" s="228">
        <v>0</v>
      </c>
      <c r="R722" s="228">
        <f>Q722*H722</f>
        <v>0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134</v>
      </c>
      <c r="AT722" s="230" t="s">
        <v>130</v>
      </c>
      <c r="AU722" s="230" t="s">
        <v>89</v>
      </c>
      <c r="AY722" s="18" t="s">
        <v>127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87</v>
      </c>
      <c r="BK722" s="231">
        <f>ROUND(I722*H722,2)</f>
        <v>0</v>
      </c>
      <c r="BL722" s="18" t="s">
        <v>134</v>
      </c>
      <c r="BM722" s="230" t="s">
        <v>889</v>
      </c>
    </row>
    <row r="723" s="2" customFormat="1">
      <c r="A723" s="39"/>
      <c r="B723" s="40"/>
      <c r="C723" s="41"/>
      <c r="D723" s="232" t="s">
        <v>136</v>
      </c>
      <c r="E723" s="41"/>
      <c r="F723" s="233" t="s">
        <v>890</v>
      </c>
      <c r="G723" s="41"/>
      <c r="H723" s="41"/>
      <c r="I723" s="234"/>
      <c r="J723" s="41"/>
      <c r="K723" s="41"/>
      <c r="L723" s="45"/>
      <c r="M723" s="235"/>
      <c r="N723" s="236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136</v>
      </c>
      <c r="AU723" s="18" t="s">
        <v>89</v>
      </c>
    </row>
    <row r="724" s="13" customFormat="1">
      <c r="A724" s="13"/>
      <c r="B724" s="237"/>
      <c r="C724" s="238"/>
      <c r="D724" s="232" t="s">
        <v>138</v>
      </c>
      <c r="E724" s="239" t="s">
        <v>1</v>
      </c>
      <c r="F724" s="240" t="s">
        <v>869</v>
      </c>
      <c r="G724" s="238"/>
      <c r="H724" s="241">
        <v>561.44000000000005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138</v>
      </c>
      <c r="AU724" s="247" t="s">
        <v>89</v>
      </c>
      <c r="AV724" s="13" t="s">
        <v>89</v>
      </c>
      <c r="AW724" s="13" t="s">
        <v>34</v>
      </c>
      <c r="AX724" s="13" t="s">
        <v>79</v>
      </c>
      <c r="AY724" s="247" t="s">
        <v>127</v>
      </c>
    </row>
    <row r="725" s="13" customFormat="1">
      <c r="A725" s="13"/>
      <c r="B725" s="237"/>
      <c r="C725" s="238"/>
      <c r="D725" s="232" t="s">
        <v>138</v>
      </c>
      <c r="E725" s="239" t="s">
        <v>1</v>
      </c>
      <c r="F725" s="240" t="s">
        <v>875</v>
      </c>
      <c r="G725" s="238"/>
      <c r="H725" s="241">
        <v>25264.799999999999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138</v>
      </c>
      <c r="AU725" s="247" t="s">
        <v>89</v>
      </c>
      <c r="AV725" s="13" t="s">
        <v>89</v>
      </c>
      <c r="AW725" s="13" t="s">
        <v>34</v>
      </c>
      <c r="AX725" s="13" t="s">
        <v>87</v>
      </c>
      <c r="AY725" s="247" t="s">
        <v>127</v>
      </c>
    </row>
    <row r="726" s="2" customFormat="1" ht="21.75" customHeight="1">
      <c r="A726" s="39"/>
      <c r="B726" s="40"/>
      <c r="C726" s="219" t="s">
        <v>891</v>
      </c>
      <c r="D726" s="219" t="s">
        <v>130</v>
      </c>
      <c r="E726" s="220" t="s">
        <v>892</v>
      </c>
      <c r="F726" s="221" t="s">
        <v>893</v>
      </c>
      <c r="G726" s="222" t="s">
        <v>205</v>
      </c>
      <c r="H726" s="223">
        <v>561.44000000000005</v>
      </c>
      <c r="I726" s="224"/>
      <c r="J726" s="225">
        <f>ROUND(I726*H726,2)</f>
        <v>0</v>
      </c>
      <c r="K726" s="221" t="s">
        <v>1</v>
      </c>
      <c r="L726" s="45"/>
      <c r="M726" s="226" t="s">
        <v>1</v>
      </c>
      <c r="N726" s="227" t="s">
        <v>44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134</v>
      </c>
      <c r="AT726" s="230" t="s">
        <v>130</v>
      </c>
      <c r="AU726" s="230" t="s">
        <v>89</v>
      </c>
      <c r="AY726" s="18" t="s">
        <v>127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87</v>
      </c>
      <c r="BK726" s="231">
        <f>ROUND(I726*H726,2)</f>
        <v>0</v>
      </c>
      <c r="BL726" s="18" t="s">
        <v>134</v>
      </c>
      <c r="BM726" s="230" t="s">
        <v>894</v>
      </c>
    </row>
    <row r="727" s="2" customFormat="1">
      <c r="A727" s="39"/>
      <c r="B727" s="40"/>
      <c r="C727" s="41"/>
      <c r="D727" s="232" t="s">
        <v>136</v>
      </c>
      <c r="E727" s="41"/>
      <c r="F727" s="233" t="s">
        <v>895</v>
      </c>
      <c r="G727" s="41"/>
      <c r="H727" s="41"/>
      <c r="I727" s="234"/>
      <c r="J727" s="41"/>
      <c r="K727" s="41"/>
      <c r="L727" s="45"/>
      <c r="M727" s="235"/>
      <c r="N727" s="236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136</v>
      </c>
      <c r="AU727" s="18" t="s">
        <v>89</v>
      </c>
    </row>
    <row r="728" s="13" customFormat="1">
      <c r="A728" s="13"/>
      <c r="B728" s="237"/>
      <c r="C728" s="238"/>
      <c r="D728" s="232" t="s">
        <v>138</v>
      </c>
      <c r="E728" s="239" t="s">
        <v>1</v>
      </c>
      <c r="F728" s="240" t="s">
        <v>869</v>
      </c>
      <c r="G728" s="238"/>
      <c r="H728" s="241">
        <v>561.44000000000005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138</v>
      </c>
      <c r="AU728" s="247" t="s">
        <v>89</v>
      </c>
      <c r="AV728" s="13" t="s">
        <v>89</v>
      </c>
      <c r="AW728" s="13" t="s">
        <v>34</v>
      </c>
      <c r="AX728" s="13" t="s">
        <v>87</v>
      </c>
      <c r="AY728" s="247" t="s">
        <v>127</v>
      </c>
    </row>
    <row r="729" s="2" customFormat="1" ht="33" customHeight="1">
      <c r="A729" s="39"/>
      <c r="B729" s="40"/>
      <c r="C729" s="219" t="s">
        <v>896</v>
      </c>
      <c r="D729" s="219" t="s">
        <v>130</v>
      </c>
      <c r="E729" s="220" t="s">
        <v>897</v>
      </c>
      <c r="F729" s="221" t="s">
        <v>898</v>
      </c>
      <c r="G729" s="222" t="s">
        <v>205</v>
      </c>
      <c r="H729" s="223">
        <v>368.649</v>
      </c>
      <c r="I729" s="224"/>
      <c r="J729" s="225">
        <f>ROUND(I729*H729,2)</f>
        <v>0</v>
      </c>
      <c r="K729" s="221" t="s">
        <v>1</v>
      </c>
      <c r="L729" s="45"/>
      <c r="M729" s="226" t="s">
        <v>1</v>
      </c>
      <c r="N729" s="227" t="s">
        <v>44</v>
      </c>
      <c r="O729" s="92"/>
      <c r="P729" s="228">
        <f>O729*H729</f>
        <v>0</v>
      </c>
      <c r="Q729" s="228">
        <v>0.00012999999999999999</v>
      </c>
      <c r="R729" s="228">
        <f>Q729*H729</f>
        <v>0.047924369999999994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134</v>
      </c>
      <c r="AT729" s="230" t="s">
        <v>130</v>
      </c>
      <c r="AU729" s="230" t="s">
        <v>89</v>
      </c>
      <c r="AY729" s="18" t="s">
        <v>127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87</v>
      </c>
      <c r="BK729" s="231">
        <f>ROUND(I729*H729,2)</f>
        <v>0</v>
      </c>
      <c r="BL729" s="18" t="s">
        <v>134</v>
      </c>
      <c r="BM729" s="230" t="s">
        <v>899</v>
      </c>
    </row>
    <row r="730" s="2" customFormat="1">
      <c r="A730" s="39"/>
      <c r="B730" s="40"/>
      <c r="C730" s="41"/>
      <c r="D730" s="232" t="s">
        <v>136</v>
      </c>
      <c r="E730" s="41"/>
      <c r="F730" s="233" t="s">
        <v>900</v>
      </c>
      <c r="G730" s="41"/>
      <c r="H730" s="41"/>
      <c r="I730" s="234"/>
      <c r="J730" s="41"/>
      <c r="K730" s="41"/>
      <c r="L730" s="45"/>
      <c r="M730" s="235"/>
      <c r="N730" s="236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136</v>
      </c>
      <c r="AU730" s="18" t="s">
        <v>89</v>
      </c>
    </row>
    <row r="731" s="13" customFormat="1">
      <c r="A731" s="13"/>
      <c r="B731" s="237"/>
      <c r="C731" s="238"/>
      <c r="D731" s="232" t="s">
        <v>138</v>
      </c>
      <c r="E731" s="239" t="s">
        <v>1</v>
      </c>
      <c r="F731" s="240" t="s">
        <v>901</v>
      </c>
      <c r="G731" s="238"/>
      <c r="H731" s="241">
        <v>97.689999999999998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138</v>
      </c>
      <c r="AU731" s="247" t="s">
        <v>89</v>
      </c>
      <c r="AV731" s="13" t="s">
        <v>89</v>
      </c>
      <c r="AW731" s="13" t="s">
        <v>34</v>
      </c>
      <c r="AX731" s="13" t="s">
        <v>79</v>
      </c>
      <c r="AY731" s="247" t="s">
        <v>127</v>
      </c>
    </row>
    <row r="732" s="13" customFormat="1">
      <c r="A732" s="13"/>
      <c r="B732" s="237"/>
      <c r="C732" s="238"/>
      <c r="D732" s="232" t="s">
        <v>138</v>
      </c>
      <c r="E732" s="239" t="s">
        <v>1</v>
      </c>
      <c r="F732" s="240" t="s">
        <v>902</v>
      </c>
      <c r="G732" s="238"/>
      <c r="H732" s="241">
        <v>115.56999999999999</v>
      </c>
      <c r="I732" s="242"/>
      <c r="J732" s="238"/>
      <c r="K732" s="238"/>
      <c r="L732" s="243"/>
      <c r="M732" s="244"/>
      <c r="N732" s="245"/>
      <c r="O732" s="245"/>
      <c r="P732" s="245"/>
      <c r="Q732" s="245"/>
      <c r="R732" s="245"/>
      <c r="S732" s="245"/>
      <c r="T732" s="24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7" t="s">
        <v>138</v>
      </c>
      <c r="AU732" s="247" t="s">
        <v>89</v>
      </c>
      <c r="AV732" s="13" t="s">
        <v>89</v>
      </c>
      <c r="AW732" s="13" t="s">
        <v>34</v>
      </c>
      <c r="AX732" s="13" t="s">
        <v>79</v>
      </c>
      <c r="AY732" s="247" t="s">
        <v>127</v>
      </c>
    </row>
    <row r="733" s="13" customFormat="1">
      <c r="A733" s="13"/>
      <c r="B733" s="237"/>
      <c r="C733" s="238"/>
      <c r="D733" s="232" t="s">
        <v>138</v>
      </c>
      <c r="E733" s="239" t="s">
        <v>1</v>
      </c>
      <c r="F733" s="240" t="s">
        <v>903</v>
      </c>
      <c r="G733" s="238"/>
      <c r="H733" s="241">
        <v>39.216000000000001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7" t="s">
        <v>138</v>
      </c>
      <c r="AU733" s="247" t="s">
        <v>89</v>
      </c>
      <c r="AV733" s="13" t="s">
        <v>89</v>
      </c>
      <c r="AW733" s="13" t="s">
        <v>34</v>
      </c>
      <c r="AX733" s="13" t="s">
        <v>79</v>
      </c>
      <c r="AY733" s="247" t="s">
        <v>127</v>
      </c>
    </row>
    <row r="734" s="13" customFormat="1">
      <c r="A734" s="13"/>
      <c r="B734" s="237"/>
      <c r="C734" s="238"/>
      <c r="D734" s="232" t="s">
        <v>138</v>
      </c>
      <c r="E734" s="239" t="s">
        <v>1</v>
      </c>
      <c r="F734" s="240" t="s">
        <v>904</v>
      </c>
      <c r="G734" s="238"/>
      <c r="H734" s="241">
        <v>17.253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138</v>
      </c>
      <c r="AU734" s="247" t="s">
        <v>89</v>
      </c>
      <c r="AV734" s="13" t="s">
        <v>89</v>
      </c>
      <c r="AW734" s="13" t="s">
        <v>34</v>
      </c>
      <c r="AX734" s="13" t="s">
        <v>79</v>
      </c>
      <c r="AY734" s="247" t="s">
        <v>127</v>
      </c>
    </row>
    <row r="735" s="13" customFormat="1">
      <c r="A735" s="13"/>
      <c r="B735" s="237"/>
      <c r="C735" s="238"/>
      <c r="D735" s="232" t="s">
        <v>138</v>
      </c>
      <c r="E735" s="239" t="s">
        <v>1</v>
      </c>
      <c r="F735" s="240" t="s">
        <v>905</v>
      </c>
      <c r="G735" s="238"/>
      <c r="H735" s="241">
        <v>60.840000000000003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138</v>
      </c>
      <c r="AU735" s="247" t="s">
        <v>89</v>
      </c>
      <c r="AV735" s="13" t="s">
        <v>89</v>
      </c>
      <c r="AW735" s="13" t="s">
        <v>34</v>
      </c>
      <c r="AX735" s="13" t="s">
        <v>79</v>
      </c>
      <c r="AY735" s="247" t="s">
        <v>127</v>
      </c>
    </row>
    <row r="736" s="13" customFormat="1">
      <c r="A736" s="13"/>
      <c r="B736" s="237"/>
      <c r="C736" s="238"/>
      <c r="D736" s="232" t="s">
        <v>138</v>
      </c>
      <c r="E736" s="239" t="s">
        <v>1</v>
      </c>
      <c r="F736" s="240" t="s">
        <v>906</v>
      </c>
      <c r="G736" s="238"/>
      <c r="H736" s="241">
        <v>38.079999999999998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138</v>
      </c>
      <c r="AU736" s="247" t="s">
        <v>89</v>
      </c>
      <c r="AV736" s="13" t="s">
        <v>89</v>
      </c>
      <c r="AW736" s="13" t="s">
        <v>34</v>
      </c>
      <c r="AX736" s="13" t="s">
        <v>79</v>
      </c>
      <c r="AY736" s="247" t="s">
        <v>127</v>
      </c>
    </row>
    <row r="737" s="14" customFormat="1">
      <c r="A737" s="14"/>
      <c r="B737" s="248"/>
      <c r="C737" s="249"/>
      <c r="D737" s="232" t="s">
        <v>138</v>
      </c>
      <c r="E737" s="250" t="s">
        <v>1</v>
      </c>
      <c r="F737" s="251" t="s">
        <v>176</v>
      </c>
      <c r="G737" s="249"/>
      <c r="H737" s="252">
        <v>368.64899999999994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138</v>
      </c>
      <c r="AU737" s="258" t="s">
        <v>89</v>
      </c>
      <c r="AV737" s="14" t="s">
        <v>134</v>
      </c>
      <c r="AW737" s="14" t="s">
        <v>34</v>
      </c>
      <c r="AX737" s="14" t="s">
        <v>87</v>
      </c>
      <c r="AY737" s="258" t="s">
        <v>127</v>
      </c>
    </row>
    <row r="738" s="2" customFormat="1" ht="33" customHeight="1">
      <c r="A738" s="39"/>
      <c r="B738" s="40"/>
      <c r="C738" s="219" t="s">
        <v>907</v>
      </c>
      <c r="D738" s="219" t="s">
        <v>130</v>
      </c>
      <c r="E738" s="220" t="s">
        <v>908</v>
      </c>
      <c r="F738" s="221" t="s">
        <v>909</v>
      </c>
      <c r="G738" s="222" t="s">
        <v>205</v>
      </c>
      <c r="H738" s="223">
        <v>115.56999999999999</v>
      </c>
      <c r="I738" s="224"/>
      <c r="J738" s="225">
        <f>ROUND(I738*H738,2)</f>
        <v>0</v>
      </c>
      <c r="K738" s="221" t="s">
        <v>1</v>
      </c>
      <c r="L738" s="45"/>
      <c r="M738" s="226" t="s">
        <v>1</v>
      </c>
      <c r="N738" s="227" t="s">
        <v>44</v>
      </c>
      <c r="O738" s="92"/>
      <c r="P738" s="228">
        <f>O738*H738</f>
        <v>0</v>
      </c>
      <c r="Q738" s="228">
        <v>0.00021000000000000001</v>
      </c>
      <c r="R738" s="228">
        <f>Q738*H738</f>
        <v>0.024269699999999998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134</v>
      </c>
      <c r="AT738" s="230" t="s">
        <v>130</v>
      </c>
      <c r="AU738" s="230" t="s">
        <v>89</v>
      </c>
      <c r="AY738" s="18" t="s">
        <v>127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87</v>
      </c>
      <c r="BK738" s="231">
        <f>ROUND(I738*H738,2)</f>
        <v>0</v>
      </c>
      <c r="BL738" s="18" t="s">
        <v>134</v>
      </c>
      <c r="BM738" s="230" t="s">
        <v>910</v>
      </c>
    </row>
    <row r="739" s="2" customFormat="1">
      <c r="A739" s="39"/>
      <c r="B739" s="40"/>
      <c r="C739" s="41"/>
      <c r="D739" s="232" t="s">
        <v>136</v>
      </c>
      <c r="E739" s="41"/>
      <c r="F739" s="233" t="s">
        <v>911</v>
      </c>
      <c r="G739" s="41"/>
      <c r="H739" s="41"/>
      <c r="I739" s="234"/>
      <c r="J739" s="41"/>
      <c r="K739" s="41"/>
      <c r="L739" s="45"/>
      <c r="M739" s="235"/>
      <c r="N739" s="23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136</v>
      </c>
      <c r="AU739" s="18" t="s">
        <v>89</v>
      </c>
    </row>
    <row r="740" s="13" customFormat="1">
      <c r="A740" s="13"/>
      <c r="B740" s="237"/>
      <c r="C740" s="238"/>
      <c r="D740" s="232" t="s">
        <v>138</v>
      </c>
      <c r="E740" s="239" t="s">
        <v>1</v>
      </c>
      <c r="F740" s="240" t="s">
        <v>912</v>
      </c>
      <c r="G740" s="238"/>
      <c r="H740" s="241">
        <v>71.370000000000005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138</v>
      </c>
      <c r="AU740" s="247" t="s">
        <v>89</v>
      </c>
      <c r="AV740" s="13" t="s">
        <v>89</v>
      </c>
      <c r="AW740" s="13" t="s">
        <v>34</v>
      </c>
      <c r="AX740" s="13" t="s">
        <v>79</v>
      </c>
      <c r="AY740" s="247" t="s">
        <v>127</v>
      </c>
    </row>
    <row r="741" s="13" customFormat="1">
      <c r="A741" s="13"/>
      <c r="B741" s="237"/>
      <c r="C741" s="238"/>
      <c r="D741" s="232" t="s">
        <v>138</v>
      </c>
      <c r="E741" s="239" t="s">
        <v>1</v>
      </c>
      <c r="F741" s="240" t="s">
        <v>913</v>
      </c>
      <c r="G741" s="238"/>
      <c r="H741" s="241">
        <v>44.200000000000003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138</v>
      </c>
      <c r="AU741" s="247" t="s">
        <v>89</v>
      </c>
      <c r="AV741" s="13" t="s">
        <v>89</v>
      </c>
      <c r="AW741" s="13" t="s">
        <v>34</v>
      </c>
      <c r="AX741" s="13" t="s">
        <v>79</v>
      </c>
      <c r="AY741" s="247" t="s">
        <v>127</v>
      </c>
    </row>
    <row r="742" s="14" customFormat="1">
      <c r="A742" s="14"/>
      <c r="B742" s="248"/>
      <c r="C742" s="249"/>
      <c r="D742" s="232" t="s">
        <v>138</v>
      </c>
      <c r="E742" s="250" t="s">
        <v>1</v>
      </c>
      <c r="F742" s="251" t="s">
        <v>176</v>
      </c>
      <c r="G742" s="249"/>
      <c r="H742" s="252">
        <v>115.57000000000001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138</v>
      </c>
      <c r="AU742" s="258" t="s">
        <v>89</v>
      </c>
      <c r="AV742" s="14" t="s">
        <v>134</v>
      </c>
      <c r="AW742" s="14" t="s">
        <v>34</v>
      </c>
      <c r="AX742" s="14" t="s">
        <v>87</v>
      </c>
      <c r="AY742" s="258" t="s">
        <v>127</v>
      </c>
    </row>
    <row r="743" s="2" customFormat="1">
      <c r="A743" s="39"/>
      <c r="B743" s="40"/>
      <c r="C743" s="219" t="s">
        <v>914</v>
      </c>
      <c r="D743" s="219" t="s">
        <v>130</v>
      </c>
      <c r="E743" s="220" t="s">
        <v>915</v>
      </c>
      <c r="F743" s="221" t="s">
        <v>916</v>
      </c>
      <c r="G743" s="222" t="s">
        <v>213</v>
      </c>
      <c r="H743" s="223">
        <v>1.8999999999999999</v>
      </c>
      <c r="I743" s="224"/>
      <c r="J743" s="225">
        <f>ROUND(I743*H743,2)</f>
        <v>0</v>
      </c>
      <c r="K743" s="221" t="s">
        <v>1</v>
      </c>
      <c r="L743" s="45"/>
      <c r="M743" s="226" t="s">
        <v>1</v>
      </c>
      <c r="N743" s="227" t="s">
        <v>44</v>
      </c>
      <c r="O743" s="92"/>
      <c r="P743" s="228">
        <f>O743*H743</f>
        <v>0</v>
      </c>
      <c r="Q743" s="228">
        <v>0.021010000000000001</v>
      </c>
      <c r="R743" s="228">
        <f>Q743*H743</f>
        <v>0.039919000000000003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134</v>
      </c>
      <c r="AT743" s="230" t="s">
        <v>130</v>
      </c>
      <c r="AU743" s="230" t="s">
        <v>89</v>
      </c>
      <c r="AY743" s="18" t="s">
        <v>127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87</v>
      </c>
      <c r="BK743" s="231">
        <f>ROUND(I743*H743,2)</f>
        <v>0</v>
      </c>
      <c r="BL743" s="18" t="s">
        <v>134</v>
      </c>
      <c r="BM743" s="230" t="s">
        <v>917</v>
      </c>
    </row>
    <row r="744" s="2" customFormat="1">
      <c r="A744" s="39"/>
      <c r="B744" s="40"/>
      <c r="C744" s="41"/>
      <c r="D744" s="232" t="s">
        <v>136</v>
      </c>
      <c r="E744" s="41"/>
      <c r="F744" s="233" t="s">
        <v>918</v>
      </c>
      <c r="G744" s="41"/>
      <c r="H744" s="41"/>
      <c r="I744" s="234"/>
      <c r="J744" s="41"/>
      <c r="K744" s="41"/>
      <c r="L744" s="45"/>
      <c r="M744" s="235"/>
      <c r="N744" s="236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136</v>
      </c>
      <c r="AU744" s="18" t="s">
        <v>89</v>
      </c>
    </row>
    <row r="745" s="13" customFormat="1">
      <c r="A745" s="13"/>
      <c r="B745" s="237"/>
      <c r="C745" s="238"/>
      <c r="D745" s="232" t="s">
        <v>138</v>
      </c>
      <c r="E745" s="239" t="s">
        <v>1</v>
      </c>
      <c r="F745" s="240" t="s">
        <v>919</v>
      </c>
      <c r="G745" s="238"/>
      <c r="H745" s="241">
        <v>1.8999999999999999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138</v>
      </c>
      <c r="AU745" s="247" t="s">
        <v>89</v>
      </c>
      <c r="AV745" s="13" t="s">
        <v>89</v>
      </c>
      <c r="AW745" s="13" t="s">
        <v>34</v>
      </c>
      <c r="AX745" s="13" t="s">
        <v>87</v>
      </c>
      <c r="AY745" s="247" t="s">
        <v>127</v>
      </c>
    </row>
    <row r="746" s="2" customFormat="1">
      <c r="A746" s="39"/>
      <c r="B746" s="40"/>
      <c r="C746" s="219" t="s">
        <v>920</v>
      </c>
      <c r="D746" s="219" t="s">
        <v>130</v>
      </c>
      <c r="E746" s="220" t="s">
        <v>921</v>
      </c>
      <c r="F746" s="221" t="s">
        <v>922</v>
      </c>
      <c r="G746" s="222" t="s">
        <v>923</v>
      </c>
      <c r="H746" s="223">
        <v>4</v>
      </c>
      <c r="I746" s="224"/>
      <c r="J746" s="225">
        <f>ROUND(I746*H746,2)</f>
        <v>0</v>
      </c>
      <c r="K746" s="221" t="s">
        <v>1</v>
      </c>
      <c r="L746" s="45"/>
      <c r="M746" s="226" t="s">
        <v>1</v>
      </c>
      <c r="N746" s="227" t="s">
        <v>44</v>
      </c>
      <c r="O746" s="92"/>
      <c r="P746" s="228">
        <f>O746*H746</f>
        <v>0</v>
      </c>
      <c r="Q746" s="228">
        <v>0</v>
      </c>
      <c r="R746" s="228">
        <f>Q746*H746</f>
        <v>0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134</v>
      </c>
      <c r="AT746" s="230" t="s">
        <v>130</v>
      </c>
      <c r="AU746" s="230" t="s">
        <v>89</v>
      </c>
      <c r="AY746" s="18" t="s">
        <v>127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87</v>
      </c>
      <c r="BK746" s="231">
        <f>ROUND(I746*H746,2)</f>
        <v>0</v>
      </c>
      <c r="BL746" s="18" t="s">
        <v>134</v>
      </c>
      <c r="BM746" s="230" t="s">
        <v>924</v>
      </c>
    </row>
    <row r="747" s="2" customFormat="1">
      <c r="A747" s="39"/>
      <c r="B747" s="40"/>
      <c r="C747" s="41"/>
      <c r="D747" s="232" t="s">
        <v>136</v>
      </c>
      <c r="E747" s="41"/>
      <c r="F747" s="233" t="s">
        <v>922</v>
      </c>
      <c r="G747" s="41"/>
      <c r="H747" s="41"/>
      <c r="I747" s="234"/>
      <c r="J747" s="41"/>
      <c r="K747" s="41"/>
      <c r="L747" s="45"/>
      <c r="M747" s="235"/>
      <c r="N747" s="236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136</v>
      </c>
      <c r="AU747" s="18" t="s">
        <v>89</v>
      </c>
    </row>
    <row r="748" s="2" customFormat="1">
      <c r="A748" s="39"/>
      <c r="B748" s="40"/>
      <c r="C748" s="219" t="s">
        <v>925</v>
      </c>
      <c r="D748" s="219" t="s">
        <v>130</v>
      </c>
      <c r="E748" s="220" t="s">
        <v>926</v>
      </c>
      <c r="F748" s="221" t="s">
        <v>927</v>
      </c>
      <c r="G748" s="222" t="s">
        <v>923</v>
      </c>
      <c r="H748" s="223">
        <v>1</v>
      </c>
      <c r="I748" s="224"/>
      <c r="J748" s="225">
        <f>ROUND(I748*H748,2)</f>
        <v>0</v>
      </c>
      <c r="K748" s="221" t="s">
        <v>1</v>
      </c>
      <c r="L748" s="45"/>
      <c r="M748" s="226" t="s">
        <v>1</v>
      </c>
      <c r="N748" s="227" t="s">
        <v>44</v>
      </c>
      <c r="O748" s="92"/>
      <c r="P748" s="228">
        <f>O748*H748</f>
        <v>0</v>
      </c>
      <c r="Q748" s="228">
        <v>0</v>
      </c>
      <c r="R748" s="228">
        <f>Q748*H748</f>
        <v>0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134</v>
      </c>
      <c r="AT748" s="230" t="s">
        <v>130</v>
      </c>
      <c r="AU748" s="230" t="s">
        <v>89</v>
      </c>
      <c r="AY748" s="18" t="s">
        <v>127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87</v>
      </c>
      <c r="BK748" s="231">
        <f>ROUND(I748*H748,2)</f>
        <v>0</v>
      </c>
      <c r="BL748" s="18" t="s">
        <v>134</v>
      </c>
      <c r="BM748" s="230" t="s">
        <v>928</v>
      </c>
    </row>
    <row r="749" s="2" customFormat="1">
      <c r="A749" s="39"/>
      <c r="B749" s="40"/>
      <c r="C749" s="41"/>
      <c r="D749" s="232" t="s">
        <v>136</v>
      </c>
      <c r="E749" s="41"/>
      <c r="F749" s="233" t="s">
        <v>922</v>
      </c>
      <c r="G749" s="41"/>
      <c r="H749" s="41"/>
      <c r="I749" s="234"/>
      <c r="J749" s="41"/>
      <c r="K749" s="41"/>
      <c r="L749" s="45"/>
      <c r="M749" s="235"/>
      <c r="N749" s="236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136</v>
      </c>
      <c r="AU749" s="18" t="s">
        <v>89</v>
      </c>
    </row>
    <row r="750" s="2" customFormat="1" ht="16.5" customHeight="1">
      <c r="A750" s="39"/>
      <c r="B750" s="40"/>
      <c r="C750" s="219" t="s">
        <v>929</v>
      </c>
      <c r="D750" s="219" t="s">
        <v>130</v>
      </c>
      <c r="E750" s="220" t="s">
        <v>930</v>
      </c>
      <c r="F750" s="221" t="s">
        <v>931</v>
      </c>
      <c r="G750" s="222" t="s">
        <v>393</v>
      </c>
      <c r="H750" s="223">
        <v>11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44</v>
      </c>
      <c r="O750" s="92"/>
      <c r="P750" s="228">
        <f>O750*H750</f>
        <v>0</v>
      </c>
      <c r="Q750" s="228">
        <v>0.0044200000000000003</v>
      </c>
      <c r="R750" s="228">
        <f>Q750*H750</f>
        <v>0.048620000000000003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134</v>
      </c>
      <c r="AT750" s="230" t="s">
        <v>130</v>
      </c>
      <c r="AU750" s="230" t="s">
        <v>89</v>
      </c>
      <c r="AY750" s="18" t="s">
        <v>127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87</v>
      </c>
      <c r="BK750" s="231">
        <f>ROUND(I750*H750,2)</f>
        <v>0</v>
      </c>
      <c r="BL750" s="18" t="s">
        <v>134</v>
      </c>
      <c r="BM750" s="230" t="s">
        <v>932</v>
      </c>
    </row>
    <row r="751" s="2" customFormat="1">
      <c r="A751" s="39"/>
      <c r="B751" s="40"/>
      <c r="C751" s="41"/>
      <c r="D751" s="232" t="s">
        <v>136</v>
      </c>
      <c r="E751" s="41"/>
      <c r="F751" s="233" t="s">
        <v>933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136</v>
      </c>
      <c r="AU751" s="18" t="s">
        <v>89</v>
      </c>
    </row>
    <row r="752" s="2" customFormat="1" ht="21.75" customHeight="1">
      <c r="A752" s="39"/>
      <c r="B752" s="40"/>
      <c r="C752" s="273" t="s">
        <v>934</v>
      </c>
      <c r="D752" s="273" t="s">
        <v>295</v>
      </c>
      <c r="E752" s="274" t="s">
        <v>935</v>
      </c>
      <c r="F752" s="275" t="s">
        <v>936</v>
      </c>
      <c r="G752" s="276" t="s">
        <v>393</v>
      </c>
      <c r="H752" s="277">
        <v>11</v>
      </c>
      <c r="I752" s="278"/>
      <c r="J752" s="279">
        <f>ROUND(I752*H752,2)</f>
        <v>0</v>
      </c>
      <c r="K752" s="275" t="s">
        <v>1</v>
      </c>
      <c r="L752" s="280"/>
      <c r="M752" s="281" t="s">
        <v>1</v>
      </c>
      <c r="N752" s="282" t="s">
        <v>44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178</v>
      </c>
      <c r="AT752" s="230" t="s">
        <v>295</v>
      </c>
      <c r="AU752" s="230" t="s">
        <v>89</v>
      </c>
      <c r="AY752" s="18" t="s">
        <v>127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87</v>
      </c>
      <c r="BK752" s="231">
        <f>ROUND(I752*H752,2)</f>
        <v>0</v>
      </c>
      <c r="BL752" s="18" t="s">
        <v>134</v>
      </c>
      <c r="BM752" s="230" t="s">
        <v>937</v>
      </c>
    </row>
    <row r="753" s="2" customFormat="1">
      <c r="A753" s="39"/>
      <c r="B753" s="40"/>
      <c r="C753" s="41"/>
      <c r="D753" s="232" t="s">
        <v>136</v>
      </c>
      <c r="E753" s="41"/>
      <c r="F753" s="233" t="s">
        <v>938</v>
      </c>
      <c r="G753" s="41"/>
      <c r="H753" s="41"/>
      <c r="I753" s="234"/>
      <c r="J753" s="41"/>
      <c r="K753" s="41"/>
      <c r="L753" s="45"/>
      <c r="M753" s="235"/>
      <c r="N753" s="236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136</v>
      </c>
      <c r="AU753" s="18" t="s">
        <v>89</v>
      </c>
    </row>
    <row r="754" s="12" customFormat="1" ht="22.8" customHeight="1">
      <c r="A754" s="12"/>
      <c r="B754" s="203"/>
      <c r="C754" s="204"/>
      <c r="D754" s="205" t="s">
        <v>78</v>
      </c>
      <c r="E754" s="217" t="s">
        <v>939</v>
      </c>
      <c r="F754" s="217" t="s">
        <v>940</v>
      </c>
      <c r="G754" s="204"/>
      <c r="H754" s="204"/>
      <c r="I754" s="207"/>
      <c r="J754" s="218">
        <f>BK754</f>
        <v>0</v>
      </c>
      <c r="K754" s="204"/>
      <c r="L754" s="209"/>
      <c r="M754" s="210"/>
      <c r="N754" s="211"/>
      <c r="O754" s="211"/>
      <c r="P754" s="212">
        <f>SUM(P755:P756)</f>
        <v>0</v>
      </c>
      <c r="Q754" s="211"/>
      <c r="R754" s="212">
        <f>SUM(R755:R756)</f>
        <v>0</v>
      </c>
      <c r="S754" s="211"/>
      <c r="T754" s="213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4" t="s">
        <v>87</v>
      </c>
      <c r="AT754" s="215" t="s">
        <v>78</v>
      </c>
      <c r="AU754" s="215" t="s">
        <v>87</v>
      </c>
      <c r="AY754" s="214" t="s">
        <v>127</v>
      </c>
      <c r="BK754" s="216">
        <f>SUM(BK755:BK756)</f>
        <v>0</v>
      </c>
    </row>
    <row r="755" s="2" customFormat="1" ht="16.5" customHeight="1">
      <c r="A755" s="39"/>
      <c r="B755" s="40"/>
      <c r="C755" s="219" t="s">
        <v>941</v>
      </c>
      <c r="D755" s="219" t="s">
        <v>130</v>
      </c>
      <c r="E755" s="220" t="s">
        <v>942</v>
      </c>
      <c r="F755" s="221" t="s">
        <v>943</v>
      </c>
      <c r="G755" s="222" t="s">
        <v>144</v>
      </c>
      <c r="H755" s="223">
        <v>1239.3430000000001</v>
      </c>
      <c r="I755" s="224"/>
      <c r="J755" s="225">
        <f>ROUND(I755*H755,2)</f>
        <v>0</v>
      </c>
      <c r="K755" s="221" t="s">
        <v>1</v>
      </c>
      <c r="L755" s="45"/>
      <c r="M755" s="226" t="s">
        <v>1</v>
      </c>
      <c r="N755" s="227" t="s">
        <v>44</v>
      </c>
      <c r="O755" s="92"/>
      <c r="P755" s="228">
        <f>O755*H755</f>
        <v>0</v>
      </c>
      <c r="Q755" s="228">
        <v>0</v>
      </c>
      <c r="R755" s="228">
        <f>Q755*H755</f>
        <v>0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134</v>
      </c>
      <c r="AT755" s="230" t="s">
        <v>130</v>
      </c>
      <c r="AU755" s="230" t="s">
        <v>89</v>
      </c>
      <c r="AY755" s="18" t="s">
        <v>127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87</v>
      </c>
      <c r="BK755" s="231">
        <f>ROUND(I755*H755,2)</f>
        <v>0</v>
      </c>
      <c r="BL755" s="18" t="s">
        <v>134</v>
      </c>
      <c r="BM755" s="230" t="s">
        <v>944</v>
      </c>
    </row>
    <row r="756" s="2" customFormat="1">
      <c r="A756" s="39"/>
      <c r="B756" s="40"/>
      <c r="C756" s="41"/>
      <c r="D756" s="232" t="s">
        <v>136</v>
      </c>
      <c r="E756" s="41"/>
      <c r="F756" s="233" t="s">
        <v>945</v>
      </c>
      <c r="G756" s="41"/>
      <c r="H756" s="41"/>
      <c r="I756" s="234"/>
      <c r="J756" s="41"/>
      <c r="K756" s="41"/>
      <c r="L756" s="45"/>
      <c r="M756" s="235"/>
      <c r="N756" s="236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136</v>
      </c>
      <c r="AU756" s="18" t="s">
        <v>89</v>
      </c>
    </row>
    <row r="757" s="12" customFormat="1" ht="25.92" customHeight="1">
      <c r="A757" s="12"/>
      <c r="B757" s="203"/>
      <c r="C757" s="204"/>
      <c r="D757" s="205" t="s">
        <v>78</v>
      </c>
      <c r="E757" s="206" t="s">
        <v>198</v>
      </c>
      <c r="F757" s="206" t="s">
        <v>199</v>
      </c>
      <c r="G757" s="204"/>
      <c r="H757" s="204"/>
      <c r="I757" s="207"/>
      <c r="J757" s="208">
        <f>BK757</f>
        <v>0</v>
      </c>
      <c r="K757" s="204"/>
      <c r="L757" s="209"/>
      <c r="M757" s="210"/>
      <c r="N757" s="211"/>
      <c r="O757" s="211"/>
      <c r="P757" s="212">
        <f>P758+P828+P884+P887+P890+P893+P896+P903+P1033+P1067+P1106+P1127+P1189+P1206+P1310+P1397+P1404</f>
        <v>0</v>
      </c>
      <c r="Q757" s="211"/>
      <c r="R757" s="212">
        <f>R758+R828+R884+R887+R890+R893+R896+R903+R1033+R1067+R1106+R1127+R1189+R1206+R1310+R1397+R1404</f>
        <v>45.38134539</v>
      </c>
      <c r="S757" s="211"/>
      <c r="T757" s="213">
        <f>T758+T828+T884+T887+T890+T893+T896+T903+T1033+T1067+T1106+T1127+T1189+T1206+T1310+T1397+T1404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4" t="s">
        <v>89</v>
      </c>
      <c r="AT757" s="215" t="s">
        <v>78</v>
      </c>
      <c r="AU757" s="215" t="s">
        <v>79</v>
      </c>
      <c r="AY757" s="214" t="s">
        <v>127</v>
      </c>
      <c r="BK757" s="216">
        <f>BK758+BK828+BK884+BK887+BK890+BK893+BK896+BK903+BK1033+BK1067+BK1106+BK1127+BK1189+BK1206+BK1310+BK1397+BK1404</f>
        <v>0</v>
      </c>
    </row>
    <row r="758" s="12" customFormat="1" ht="22.8" customHeight="1">
      <c r="A758" s="12"/>
      <c r="B758" s="203"/>
      <c r="C758" s="204"/>
      <c r="D758" s="205" t="s">
        <v>78</v>
      </c>
      <c r="E758" s="217" t="s">
        <v>946</v>
      </c>
      <c r="F758" s="217" t="s">
        <v>947</v>
      </c>
      <c r="G758" s="204"/>
      <c r="H758" s="204"/>
      <c r="I758" s="207"/>
      <c r="J758" s="218">
        <f>BK758</f>
        <v>0</v>
      </c>
      <c r="K758" s="204"/>
      <c r="L758" s="209"/>
      <c r="M758" s="210"/>
      <c r="N758" s="211"/>
      <c r="O758" s="211"/>
      <c r="P758" s="212">
        <f>SUM(P759:P827)</f>
        <v>0</v>
      </c>
      <c r="Q758" s="211"/>
      <c r="R758" s="212">
        <f>SUM(R759:R827)</f>
        <v>1.3480851400000002</v>
      </c>
      <c r="S758" s="211"/>
      <c r="T758" s="213">
        <f>SUM(T759:T827)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4" t="s">
        <v>89</v>
      </c>
      <c r="AT758" s="215" t="s">
        <v>78</v>
      </c>
      <c r="AU758" s="215" t="s">
        <v>87</v>
      </c>
      <c r="AY758" s="214" t="s">
        <v>127</v>
      </c>
      <c r="BK758" s="216">
        <f>SUM(BK759:BK827)</f>
        <v>0</v>
      </c>
    </row>
    <row r="759" s="2" customFormat="1">
      <c r="A759" s="39"/>
      <c r="B759" s="40"/>
      <c r="C759" s="219" t="s">
        <v>948</v>
      </c>
      <c r="D759" s="219" t="s">
        <v>130</v>
      </c>
      <c r="E759" s="220" t="s">
        <v>949</v>
      </c>
      <c r="F759" s="221" t="s">
        <v>950</v>
      </c>
      <c r="G759" s="222" t="s">
        <v>205</v>
      </c>
      <c r="H759" s="223">
        <v>320.05500000000001</v>
      </c>
      <c r="I759" s="224"/>
      <c r="J759" s="225">
        <f>ROUND(I759*H759,2)</f>
        <v>0</v>
      </c>
      <c r="K759" s="221" t="s">
        <v>1</v>
      </c>
      <c r="L759" s="45"/>
      <c r="M759" s="226" t="s">
        <v>1</v>
      </c>
      <c r="N759" s="227" t="s">
        <v>44</v>
      </c>
      <c r="O759" s="92"/>
      <c r="P759" s="228">
        <f>O759*H759</f>
        <v>0</v>
      </c>
      <c r="Q759" s="228">
        <v>0</v>
      </c>
      <c r="R759" s="228">
        <f>Q759*H759</f>
        <v>0</v>
      </c>
      <c r="S759" s="228">
        <v>0</v>
      </c>
      <c r="T759" s="22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0" t="s">
        <v>206</v>
      </c>
      <c r="AT759" s="230" t="s">
        <v>130</v>
      </c>
      <c r="AU759" s="230" t="s">
        <v>89</v>
      </c>
      <c r="AY759" s="18" t="s">
        <v>127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8" t="s">
        <v>87</v>
      </c>
      <c r="BK759" s="231">
        <f>ROUND(I759*H759,2)</f>
        <v>0</v>
      </c>
      <c r="BL759" s="18" t="s">
        <v>206</v>
      </c>
      <c r="BM759" s="230" t="s">
        <v>951</v>
      </c>
    </row>
    <row r="760" s="2" customFormat="1">
      <c r="A760" s="39"/>
      <c r="B760" s="40"/>
      <c r="C760" s="41"/>
      <c r="D760" s="232" t="s">
        <v>136</v>
      </c>
      <c r="E760" s="41"/>
      <c r="F760" s="233" t="s">
        <v>952</v>
      </c>
      <c r="G760" s="41"/>
      <c r="H760" s="41"/>
      <c r="I760" s="234"/>
      <c r="J760" s="41"/>
      <c r="K760" s="41"/>
      <c r="L760" s="45"/>
      <c r="M760" s="235"/>
      <c r="N760" s="236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136</v>
      </c>
      <c r="AU760" s="18" t="s">
        <v>89</v>
      </c>
    </row>
    <row r="761" s="13" customFormat="1">
      <c r="A761" s="13"/>
      <c r="B761" s="237"/>
      <c r="C761" s="238"/>
      <c r="D761" s="232" t="s">
        <v>138</v>
      </c>
      <c r="E761" s="239" t="s">
        <v>1</v>
      </c>
      <c r="F761" s="240" t="s">
        <v>953</v>
      </c>
      <c r="G761" s="238"/>
      <c r="H761" s="241">
        <v>66.665000000000006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138</v>
      </c>
      <c r="AU761" s="247" t="s">
        <v>89</v>
      </c>
      <c r="AV761" s="13" t="s">
        <v>89</v>
      </c>
      <c r="AW761" s="13" t="s">
        <v>34</v>
      </c>
      <c r="AX761" s="13" t="s">
        <v>79</v>
      </c>
      <c r="AY761" s="247" t="s">
        <v>127</v>
      </c>
    </row>
    <row r="762" s="13" customFormat="1">
      <c r="A762" s="13"/>
      <c r="B762" s="237"/>
      <c r="C762" s="238"/>
      <c r="D762" s="232" t="s">
        <v>138</v>
      </c>
      <c r="E762" s="239" t="s">
        <v>1</v>
      </c>
      <c r="F762" s="240" t="s">
        <v>954</v>
      </c>
      <c r="G762" s="238"/>
      <c r="H762" s="241">
        <v>126.896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138</v>
      </c>
      <c r="AU762" s="247" t="s">
        <v>89</v>
      </c>
      <c r="AV762" s="13" t="s">
        <v>89</v>
      </c>
      <c r="AW762" s="13" t="s">
        <v>34</v>
      </c>
      <c r="AX762" s="13" t="s">
        <v>79</v>
      </c>
      <c r="AY762" s="247" t="s">
        <v>127</v>
      </c>
    </row>
    <row r="763" s="13" customFormat="1">
      <c r="A763" s="13"/>
      <c r="B763" s="237"/>
      <c r="C763" s="238"/>
      <c r="D763" s="232" t="s">
        <v>138</v>
      </c>
      <c r="E763" s="239" t="s">
        <v>1</v>
      </c>
      <c r="F763" s="240" t="s">
        <v>955</v>
      </c>
      <c r="G763" s="238"/>
      <c r="H763" s="241">
        <v>126.494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138</v>
      </c>
      <c r="AU763" s="247" t="s">
        <v>89</v>
      </c>
      <c r="AV763" s="13" t="s">
        <v>89</v>
      </c>
      <c r="AW763" s="13" t="s">
        <v>34</v>
      </c>
      <c r="AX763" s="13" t="s">
        <v>79</v>
      </c>
      <c r="AY763" s="247" t="s">
        <v>127</v>
      </c>
    </row>
    <row r="764" s="14" customFormat="1">
      <c r="A764" s="14"/>
      <c r="B764" s="248"/>
      <c r="C764" s="249"/>
      <c r="D764" s="232" t="s">
        <v>138</v>
      </c>
      <c r="E764" s="250" t="s">
        <v>1</v>
      </c>
      <c r="F764" s="251" t="s">
        <v>176</v>
      </c>
      <c r="G764" s="249"/>
      <c r="H764" s="252">
        <v>320.05500000000001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138</v>
      </c>
      <c r="AU764" s="258" t="s">
        <v>89</v>
      </c>
      <c r="AV764" s="14" t="s">
        <v>134</v>
      </c>
      <c r="AW764" s="14" t="s">
        <v>34</v>
      </c>
      <c r="AX764" s="14" t="s">
        <v>87</v>
      </c>
      <c r="AY764" s="258" t="s">
        <v>127</v>
      </c>
    </row>
    <row r="765" s="2" customFormat="1" ht="16.5" customHeight="1">
      <c r="A765" s="39"/>
      <c r="B765" s="40"/>
      <c r="C765" s="273" t="s">
        <v>956</v>
      </c>
      <c r="D765" s="273" t="s">
        <v>295</v>
      </c>
      <c r="E765" s="274" t="s">
        <v>957</v>
      </c>
      <c r="F765" s="275" t="s">
        <v>958</v>
      </c>
      <c r="G765" s="276" t="s">
        <v>144</v>
      </c>
      <c r="H765" s="277">
        <v>0.112</v>
      </c>
      <c r="I765" s="278"/>
      <c r="J765" s="279">
        <f>ROUND(I765*H765,2)</f>
        <v>0</v>
      </c>
      <c r="K765" s="275" t="s">
        <v>1</v>
      </c>
      <c r="L765" s="280"/>
      <c r="M765" s="281" t="s">
        <v>1</v>
      </c>
      <c r="N765" s="282" t="s">
        <v>44</v>
      </c>
      <c r="O765" s="92"/>
      <c r="P765" s="228">
        <f>O765*H765</f>
        <v>0</v>
      </c>
      <c r="Q765" s="228">
        <v>1</v>
      </c>
      <c r="R765" s="228">
        <f>Q765*H765</f>
        <v>0.112</v>
      </c>
      <c r="S765" s="228">
        <v>0</v>
      </c>
      <c r="T765" s="22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460</v>
      </c>
      <c r="AT765" s="230" t="s">
        <v>295</v>
      </c>
      <c r="AU765" s="230" t="s">
        <v>89</v>
      </c>
      <c r="AY765" s="18" t="s">
        <v>127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87</v>
      </c>
      <c r="BK765" s="231">
        <f>ROUND(I765*H765,2)</f>
        <v>0</v>
      </c>
      <c r="BL765" s="18" t="s">
        <v>206</v>
      </c>
      <c r="BM765" s="230" t="s">
        <v>959</v>
      </c>
    </row>
    <row r="766" s="2" customFormat="1">
      <c r="A766" s="39"/>
      <c r="B766" s="40"/>
      <c r="C766" s="41"/>
      <c r="D766" s="232" t="s">
        <v>136</v>
      </c>
      <c r="E766" s="41"/>
      <c r="F766" s="233" t="s">
        <v>958</v>
      </c>
      <c r="G766" s="41"/>
      <c r="H766" s="41"/>
      <c r="I766" s="234"/>
      <c r="J766" s="41"/>
      <c r="K766" s="41"/>
      <c r="L766" s="45"/>
      <c r="M766" s="235"/>
      <c r="N766" s="236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136</v>
      </c>
      <c r="AU766" s="18" t="s">
        <v>89</v>
      </c>
    </row>
    <row r="767" s="13" customFormat="1">
      <c r="A767" s="13"/>
      <c r="B767" s="237"/>
      <c r="C767" s="238"/>
      <c r="D767" s="232" t="s">
        <v>138</v>
      </c>
      <c r="E767" s="239" t="s">
        <v>1</v>
      </c>
      <c r="F767" s="240" t="s">
        <v>960</v>
      </c>
      <c r="G767" s="238"/>
      <c r="H767" s="241">
        <v>320.05500000000001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138</v>
      </c>
      <c r="AU767" s="247" t="s">
        <v>89</v>
      </c>
      <c r="AV767" s="13" t="s">
        <v>89</v>
      </c>
      <c r="AW767" s="13" t="s">
        <v>34</v>
      </c>
      <c r="AX767" s="13" t="s">
        <v>79</v>
      </c>
      <c r="AY767" s="247" t="s">
        <v>127</v>
      </c>
    </row>
    <row r="768" s="13" customFormat="1">
      <c r="A768" s="13"/>
      <c r="B768" s="237"/>
      <c r="C768" s="238"/>
      <c r="D768" s="232" t="s">
        <v>138</v>
      </c>
      <c r="E768" s="239" t="s">
        <v>1</v>
      </c>
      <c r="F768" s="240" t="s">
        <v>961</v>
      </c>
      <c r="G768" s="238"/>
      <c r="H768" s="241">
        <v>0.112</v>
      </c>
      <c r="I768" s="242"/>
      <c r="J768" s="238"/>
      <c r="K768" s="238"/>
      <c r="L768" s="243"/>
      <c r="M768" s="244"/>
      <c r="N768" s="245"/>
      <c r="O768" s="245"/>
      <c r="P768" s="245"/>
      <c r="Q768" s="245"/>
      <c r="R768" s="245"/>
      <c r="S768" s="245"/>
      <c r="T768" s="24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7" t="s">
        <v>138</v>
      </c>
      <c r="AU768" s="247" t="s">
        <v>89</v>
      </c>
      <c r="AV768" s="13" t="s">
        <v>89</v>
      </c>
      <c r="AW768" s="13" t="s">
        <v>34</v>
      </c>
      <c r="AX768" s="13" t="s">
        <v>87</v>
      </c>
      <c r="AY768" s="247" t="s">
        <v>127</v>
      </c>
    </row>
    <row r="769" s="2" customFormat="1">
      <c r="A769" s="39"/>
      <c r="B769" s="40"/>
      <c r="C769" s="219" t="s">
        <v>962</v>
      </c>
      <c r="D769" s="219" t="s">
        <v>130</v>
      </c>
      <c r="E769" s="220" t="s">
        <v>963</v>
      </c>
      <c r="F769" s="221" t="s">
        <v>964</v>
      </c>
      <c r="G769" s="222" t="s">
        <v>205</v>
      </c>
      <c r="H769" s="223">
        <v>65.745999999999995</v>
      </c>
      <c r="I769" s="224"/>
      <c r="J769" s="225">
        <f>ROUND(I769*H769,2)</f>
        <v>0</v>
      </c>
      <c r="K769" s="221" t="s">
        <v>1</v>
      </c>
      <c r="L769" s="45"/>
      <c r="M769" s="226" t="s">
        <v>1</v>
      </c>
      <c r="N769" s="227" t="s">
        <v>44</v>
      </c>
      <c r="O769" s="92"/>
      <c r="P769" s="228">
        <f>O769*H769</f>
        <v>0</v>
      </c>
      <c r="Q769" s="228">
        <v>0</v>
      </c>
      <c r="R769" s="228">
        <f>Q769*H769</f>
        <v>0</v>
      </c>
      <c r="S769" s="228">
        <v>0</v>
      </c>
      <c r="T769" s="229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0" t="s">
        <v>206</v>
      </c>
      <c r="AT769" s="230" t="s">
        <v>130</v>
      </c>
      <c r="AU769" s="230" t="s">
        <v>89</v>
      </c>
      <c r="AY769" s="18" t="s">
        <v>127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8" t="s">
        <v>87</v>
      </c>
      <c r="BK769" s="231">
        <f>ROUND(I769*H769,2)</f>
        <v>0</v>
      </c>
      <c r="BL769" s="18" t="s">
        <v>206</v>
      </c>
      <c r="BM769" s="230" t="s">
        <v>965</v>
      </c>
    </row>
    <row r="770" s="2" customFormat="1">
      <c r="A770" s="39"/>
      <c r="B770" s="40"/>
      <c r="C770" s="41"/>
      <c r="D770" s="232" t="s">
        <v>136</v>
      </c>
      <c r="E770" s="41"/>
      <c r="F770" s="233" t="s">
        <v>966</v>
      </c>
      <c r="G770" s="41"/>
      <c r="H770" s="41"/>
      <c r="I770" s="234"/>
      <c r="J770" s="41"/>
      <c r="K770" s="41"/>
      <c r="L770" s="45"/>
      <c r="M770" s="235"/>
      <c r="N770" s="236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136</v>
      </c>
      <c r="AU770" s="18" t="s">
        <v>89</v>
      </c>
    </row>
    <row r="771" s="13" customFormat="1">
      <c r="A771" s="13"/>
      <c r="B771" s="237"/>
      <c r="C771" s="238"/>
      <c r="D771" s="232" t="s">
        <v>138</v>
      </c>
      <c r="E771" s="239" t="s">
        <v>1</v>
      </c>
      <c r="F771" s="240" t="s">
        <v>967</v>
      </c>
      <c r="G771" s="238"/>
      <c r="H771" s="241">
        <v>22.876000000000001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138</v>
      </c>
      <c r="AU771" s="247" t="s">
        <v>89</v>
      </c>
      <c r="AV771" s="13" t="s">
        <v>89</v>
      </c>
      <c r="AW771" s="13" t="s">
        <v>34</v>
      </c>
      <c r="AX771" s="13" t="s">
        <v>79</v>
      </c>
      <c r="AY771" s="247" t="s">
        <v>127</v>
      </c>
    </row>
    <row r="772" s="13" customFormat="1">
      <c r="A772" s="13"/>
      <c r="B772" s="237"/>
      <c r="C772" s="238"/>
      <c r="D772" s="232" t="s">
        <v>138</v>
      </c>
      <c r="E772" s="239" t="s">
        <v>1</v>
      </c>
      <c r="F772" s="240" t="s">
        <v>968</v>
      </c>
      <c r="G772" s="238"/>
      <c r="H772" s="241">
        <v>16.306999999999999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7" t="s">
        <v>138</v>
      </c>
      <c r="AU772" s="247" t="s">
        <v>89</v>
      </c>
      <c r="AV772" s="13" t="s">
        <v>89</v>
      </c>
      <c r="AW772" s="13" t="s">
        <v>34</v>
      </c>
      <c r="AX772" s="13" t="s">
        <v>79</v>
      </c>
      <c r="AY772" s="247" t="s">
        <v>127</v>
      </c>
    </row>
    <row r="773" s="13" customFormat="1">
      <c r="A773" s="13"/>
      <c r="B773" s="237"/>
      <c r="C773" s="238"/>
      <c r="D773" s="232" t="s">
        <v>138</v>
      </c>
      <c r="E773" s="239" t="s">
        <v>1</v>
      </c>
      <c r="F773" s="240" t="s">
        <v>969</v>
      </c>
      <c r="G773" s="238"/>
      <c r="H773" s="241">
        <v>26.562999999999999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138</v>
      </c>
      <c r="AU773" s="247" t="s">
        <v>89</v>
      </c>
      <c r="AV773" s="13" t="s">
        <v>89</v>
      </c>
      <c r="AW773" s="13" t="s">
        <v>34</v>
      </c>
      <c r="AX773" s="13" t="s">
        <v>79</v>
      </c>
      <c r="AY773" s="247" t="s">
        <v>127</v>
      </c>
    </row>
    <row r="774" s="14" customFormat="1">
      <c r="A774" s="14"/>
      <c r="B774" s="248"/>
      <c r="C774" s="249"/>
      <c r="D774" s="232" t="s">
        <v>138</v>
      </c>
      <c r="E774" s="250" t="s">
        <v>1</v>
      </c>
      <c r="F774" s="251" t="s">
        <v>176</v>
      </c>
      <c r="G774" s="249"/>
      <c r="H774" s="252">
        <v>65.745999999999995</v>
      </c>
      <c r="I774" s="253"/>
      <c r="J774" s="249"/>
      <c r="K774" s="249"/>
      <c r="L774" s="254"/>
      <c r="M774" s="255"/>
      <c r="N774" s="256"/>
      <c r="O774" s="256"/>
      <c r="P774" s="256"/>
      <c r="Q774" s="256"/>
      <c r="R774" s="256"/>
      <c r="S774" s="256"/>
      <c r="T774" s="25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8" t="s">
        <v>138</v>
      </c>
      <c r="AU774" s="258" t="s">
        <v>89</v>
      </c>
      <c r="AV774" s="14" t="s">
        <v>134</v>
      </c>
      <c r="AW774" s="14" t="s">
        <v>34</v>
      </c>
      <c r="AX774" s="14" t="s">
        <v>87</v>
      </c>
      <c r="AY774" s="258" t="s">
        <v>127</v>
      </c>
    </row>
    <row r="775" s="2" customFormat="1" ht="16.5" customHeight="1">
      <c r="A775" s="39"/>
      <c r="B775" s="40"/>
      <c r="C775" s="273" t="s">
        <v>970</v>
      </c>
      <c r="D775" s="273" t="s">
        <v>295</v>
      </c>
      <c r="E775" s="274" t="s">
        <v>957</v>
      </c>
      <c r="F775" s="275" t="s">
        <v>958</v>
      </c>
      <c r="G775" s="276" t="s">
        <v>144</v>
      </c>
      <c r="H775" s="277">
        <v>0.029999999999999999</v>
      </c>
      <c r="I775" s="278"/>
      <c r="J775" s="279">
        <f>ROUND(I775*H775,2)</f>
        <v>0</v>
      </c>
      <c r="K775" s="275" t="s">
        <v>1</v>
      </c>
      <c r="L775" s="280"/>
      <c r="M775" s="281" t="s">
        <v>1</v>
      </c>
      <c r="N775" s="282" t="s">
        <v>44</v>
      </c>
      <c r="O775" s="92"/>
      <c r="P775" s="228">
        <f>O775*H775</f>
        <v>0</v>
      </c>
      <c r="Q775" s="228">
        <v>1</v>
      </c>
      <c r="R775" s="228">
        <f>Q775*H775</f>
        <v>0.029999999999999999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460</v>
      </c>
      <c r="AT775" s="230" t="s">
        <v>295</v>
      </c>
      <c r="AU775" s="230" t="s">
        <v>89</v>
      </c>
      <c r="AY775" s="18" t="s">
        <v>127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87</v>
      </c>
      <c r="BK775" s="231">
        <f>ROUND(I775*H775,2)</f>
        <v>0</v>
      </c>
      <c r="BL775" s="18" t="s">
        <v>206</v>
      </c>
      <c r="BM775" s="230" t="s">
        <v>971</v>
      </c>
    </row>
    <row r="776" s="2" customFormat="1">
      <c r="A776" s="39"/>
      <c r="B776" s="40"/>
      <c r="C776" s="41"/>
      <c r="D776" s="232" t="s">
        <v>136</v>
      </c>
      <c r="E776" s="41"/>
      <c r="F776" s="233" t="s">
        <v>958</v>
      </c>
      <c r="G776" s="41"/>
      <c r="H776" s="41"/>
      <c r="I776" s="234"/>
      <c r="J776" s="41"/>
      <c r="K776" s="41"/>
      <c r="L776" s="45"/>
      <c r="M776" s="235"/>
      <c r="N776" s="236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136</v>
      </c>
      <c r="AU776" s="18" t="s">
        <v>89</v>
      </c>
    </row>
    <row r="777" s="13" customFormat="1">
      <c r="A777" s="13"/>
      <c r="B777" s="237"/>
      <c r="C777" s="238"/>
      <c r="D777" s="232" t="s">
        <v>138</v>
      </c>
      <c r="E777" s="239" t="s">
        <v>1</v>
      </c>
      <c r="F777" s="240" t="s">
        <v>967</v>
      </c>
      <c r="G777" s="238"/>
      <c r="H777" s="241">
        <v>22.876000000000001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138</v>
      </c>
      <c r="AU777" s="247" t="s">
        <v>89</v>
      </c>
      <c r="AV777" s="13" t="s">
        <v>89</v>
      </c>
      <c r="AW777" s="13" t="s">
        <v>34</v>
      </c>
      <c r="AX777" s="13" t="s">
        <v>79</v>
      </c>
      <c r="AY777" s="247" t="s">
        <v>127</v>
      </c>
    </row>
    <row r="778" s="13" customFormat="1">
      <c r="A778" s="13"/>
      <c r="B778" s="237"/>
      <c r="C778" s="238"/>
      <c r="D778" s="232" t="s">
        <v>138</v>
      </c>
      <c r="E778" s="239" t="s">
        <v>1</v>
      </c>
      <c r="F778" s="240" t="s">
        <v>968</v>
      </c>
      <c r="G778" s="238"/>
      <c r="H778" s="241">
        <v>16.306999999999999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7" t="s">
        <v>138</v>
      </c>
      <c r="AU778" s="247" t="s">
        <v>89</v>
      </c>
      <c r="AV778" s="13" t="s">
        <v>89</v>
      </c>
      <c r="AW778" s="13" t="s">
        <v>34</v>
      </c>
      <c r="AX778" s="13" t="s">
        <v>79</v>
      </c>
      <c r="AY778" s="247" t="s">
        <v>127</v>
      </c>
    </row>
    <row r="779" s="13" customFormat="1">
      <c r="A779" s="13"/>
      <c r="B779" s="237"/>
      <c r="C779" s="238"/>
      <c r="D779" s="232" t="s">
        <v>138</v>
      </c>
      <c r="E779" s="239" t="s">
        <v>1</v>
      </c>
      <c r="F779" s="240" t="s">
        <v>969</v>
      </c>
      <c r="G779" s="238"/>
      <c r="H779" s="241">
        <v>26.562999999999999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138</v>
      </c>
      <c r="AU779" s="247" t="s">
        <v>89</v>
      </c>
      <c r="AV779" s="13" t="s">
        <v>89</v>
      </c>
      <c r="AW779" s="13" t="s">
        <v>34</v>
      </c>
      <c r="AX779" s="13" t="s">
        <v>79</v>
      </c>
      <c r="AY779" s="247" t="s">
        <v>127</v>
      </c>
    </row>
    <row r="780" s="14" customFormat="1">
      <c r="A780" s="14"/>
      <c r="B780" s="248"/>
      <c r="C780" s="249"/>
      <c r="D780" s="232" t="s">
        <v>138</v>
      </c>
      <c r="E780" s="250" t="s">
        <v>1</v>
      </c>
      <c r="F780" s="251" t="s">
        <v>176</v>
      </c>
      <c r="G780" s="249"/>
      <c r="H780" s="252">
        <v>65.745999999999995</v>
      </c>
      <c r="I780" s="253"/>
      <c r="J780" s="249"/>
      <c r="K780" s="249"/>
      <c r="L780" s="254"/>
      <c r="M780" s="255"/>
      <c r="N780" s="256"/>
      <c r="O780" s="256"/>
      <c r="P780" s="256"/>
      <c r="Q780" s="256"/>
      <c r="R780" s="256"/>
      <c r="S780" s="256"/>
      <c r="T780" s="257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8" t="s">
        <v>138</v>
      </c>
      <c r="AU780" s="258" t="s">
        <v>89</v>
      </c>
      <c r="AV780" s="14" t="s">
        <v>134</v>
      </c>
      <c r="AW780" s="14" t="s">
        <v>34</v>
      </c>
      <c r="AX780" s="14" t="s">
        <v>79</v>
      </c>
      <c r="AY780" s="258" t="s">
        <v>127</v>
      </c>
    </row>
    <row r="781" s="13" customFormat="1">
      <c r="A781" s="13"/>
      <c r="B781" s="237"/>
      <c r="C781" s="238"/>
      <c r="D781" s="232" t="s">
        <v>138</v>
      </c>
      <c r="E781" s="239" t="s">
        <v>1</v>
      </c>
      <c r="F781" s="240" t="s">
        <v>972</v>
      </c>
      <c r="G781" s="238"/>
      <c r="H781" s="241">
        <v>0.029999999999999999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7" t="s">
        <v>138</v>
      </c>
      <c r="AU781" s="247" t="s">
        <v>89</v>
      </c>
      <c r="AV781" s="13" t="s">
        <v>89</v>
      </c>
      <c r="AW781" s="13" t="s">
        <v>34</v>
      </c>
      <c r="AX781" s="13" t="s">
        <v>87</v>
      </c>
      <c r="AY781" s="247" t="s">
        <v>127</v>
      </c>
    </row>
    <row r="782" s="2" customFormat="1">
      <c r="A782" s="39"/>
      <c r="B782" s="40"/>
      <c r="C782" s="219" t="s">
        <v>973</v>
      </c>
      <c r="D782" s="219" t="s">
        <v>130</v>
      </c>
      <c r="E782" s="220" t="s">
        <v>974</v>
      </c>
      <c r="F782" s="221" t="s">
        <v>975</v>
      </c>
      <c r="G782" s="222" t="s">
        <v>205</v>
      </c>
      <c r="H782" s="223">
        <v>640.11000000000001</v>
      </c>
      <c r="I782" s="224"/>
      <c r="J782" s="225">
        <f>ROUND(I782*H782,2)</f>
        <v>0</v>
      </c>
      <c r="K782" s="221" t="s">
        <v>1</v>
      </c>
      <c r="L782" s="45"/>
      <c r="M782" s="226" t="s">
        <v>1</v>
      </c>
      <c r="N782" s="227" t="s">
        <v>44</v>
      </c>
      <c r="O782" s="92"/>
      <c r="P782" s="228">
        <f>O782*H782</f>
        <v>0</v>
      </c>
      <c r="Q782" s="228">
        <v>0.00040000000000000002</v>
      </c>
      <c r="R782" s="228">
        <f>Q782*H782</f>
        <v>0.25604399999999999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206</v>
      </c>
      <c r="AT782" s="230" t="s">
        <v>130</v>
      </c>
      <c r="AU782" s="230" t="s">
        <v>89</v>
      </c>
      <c r="AY782" s="18" t="s">
        <v>127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87</v>
      </c>
      <c r="BK782" s="231">
        <f>ROUND(I782*H782,2)</f>
        <v>0</v>
      </c>
      <c r="BL782" s="18" t="s">
        <v>206</v>
      </c>
      <c r="BM782" s="230" t="s">
        <v>976</v>
      </c>
    </row>
    <row r="783" s="2" customFormat="1">
      <c r="A783" s="39"/>
      <c r="B783" s="40"/>
      <c r="C783" s="41"/>
      <c r="D783" s="232" t="s">
        <v>136</v>
      </c>
      <c r="E783" s="41"/>
      <c r="F783" s="233" t="s">
        <v>977</v>
      </c>
      <c r="G783" s="41"/>
      <c r="H783" s="41"/>
      <c r="I783" s="234"/>
      <c r="J783" s="41"/>
      <c r="K783" s="41"/>
      <c r="L783" s="45"/>
      <c r="M783" s="235"/>
      <c r="N783" s="236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136</v>
      </c>
      <c r="AU783" s="18" t="s">
        <v>89</v>
      </c>
    </row>
    <row r="784" s="13" customFormat="1">
      <c r="A784" s="13"/>
      <c r="B784" s="237"/>
      <c r="C784" s="238"/>
      <c r="D784" s="232" t="s">
        <v>138</v>
      </c>
      <c r="E784" s="239" t="s">
        <v>1</v>
      </c>
      <c r="F784" s="240" t="s">
        <v>953</v>
      </c>
      <c r="G784" s="238"/>
      <c r="H784" s="241">
        <v>66.665000000000006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7" t="s">
        <v>138</v>
      </c>
      <c r="AU784" s="247" t="s">
        <v>89</v>
      </c>
      <c r="AV784" s="13" t="s">
        <v>89</v>
      </c>
      <c r="AW784" s="13" t="s">
        <v>34</v>
      </c>
      <c r="AX784" s="13" t="s">
        <v>79</v>
      </c>
      <c r="AY784" s="247" t="s">
        <v>127</v>
      </c>
    </row>
    <row r="785" s="13" customFormat="1">
      <c r="A785" s="13"/>
      <c r="B785" s="237"/>
      <c r="C785" s="238"/>
      <c r="D785" s="232" t="s">
        <v>138</v>
      </c>
      <c r="E785" s="239" t="s">
        <v>1</v>
      </c>
      <c r="F785" s="240" t="s">
        <v>954</v>
      </c>
      <c r="G785" s="238"/>
      <c r="H785" s="241">
        <v>126.896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138</v>
      </c>
      <c r="AU785" s="247" t="s">
        <v>89</v>
      </c>
      <c r="AV785" s="13" t="s">
        <v>89</v>
      </c>
      <c r="AW785" s="13" t="s">
        <v>34</v>
      </c>
      <c r="AX785" s="13" t="s">
        <v>79</v>
      </c>
      <c r="AY785" s="247" t="s">
        <v>127</v>
      </c>
    </row>
    <row r="786" s="13" customFormat="1">
      <c r="A786" s="13"/>
      <c r="B786" s="237"/>
      <c r="C786" s="238"/>
      <c r="D786" s="232" t="s">
        <v>138</v>
      </c>
      <c r="E786" s="239" t="s">
        <v>1</v>
      </c>
      <c r="F786" s="240" t="s">
        <v>955</v>
      </c>
      <c r="G786" s="238"/>
      <c r="H786" s="241">
        <v>126.494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7" t="s">
        <v>138</v>
      </c>
      <c r="AU786" s="247" t="s">
        <v>89</v>
      </c>
      <c r="AV786" s="13" t="s">
        <v>89</v>
      </c>
      <c r="AW786" s="13" t="s">
        <v>34</v>
      </c>
      <c r="AX786" s="13" t="s">
        <v>79</v>
      </c>
      <c r="AY786" s="247" t="s">
        <v>127</v>
      </c>
    </row>
    <row r="787" s="14" customFormat="1">
      <c r="A787" s="14"/>
      <c r="B787" s="248"/>
      <c r="C787" s="249"/>
      <c r="D787" s="232" t="s">
        <v>138</v>
      </c>
      <c r="E787" s="250" t="s">
        <v>1</v>
      </c>
      <c r="F787" s="251" t="s">
        <v>176</v>
      </c>
      <c r="G787" s="249"/>
      <c r="H787" s="252">
        <v>320.05500000000001</v>
      </c>
      <c r="I787" s="253"/>
      <c r="J787" s="249"/>
      <c r="K787" s="249"/>
      <c r="L787" s="254"/>
      <c r="M787" s="255"/>
      <c r="N787" s="256"/>
      <c r="O787" s="256"/>
      <c r="P787" s="256"/>
      <c r="Q787" s="256"/>
      <c r="R787" s="256"/>
      <c r="S787" s="256"/>
      <c r="T787" s="25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8" t="s">
        <v>138</v>
      </c>
      <c r="AU787" s="258" t="s">
        <v>89</v>
      </c>
      <c r="AV787" s="14" t="s">
        <v>134</v>
      </c>
      <c r="AW787" s="14" t="s">
        <v>34</v>
      </c>
      <c r="AX787" s="14" t="s">
        <v>79</v>
      </c>
      <c r="AY787" s="258" t="s">
        <v>127</v>
      </c>
    </row>
    <row r="788" s="13" customFormat="1">
      <c r="A788" s="13"/>
      <c r="B788" s="237"/>
      <c r="C788" s="238"/>
      <c r="D788" s="232" t="s">
        <v>138</v>
      </c>
      <c r="E788" s="239" t="s">
        <v>1</v>
      </c>
      <c r="F788" s="240" t="s">
        <v>978</v>
      </c>
      <c r="G788" s="238"/>
      <c r="H788" s="241">
        <v>640.11000000000001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7" t="s">
        <v>138</v>
      </c>
      <c r="AU788" s="247" t="s">
        <v>89</v>
      </c>
      <c r="AV788" s="13" t="s">
        <v>89</v>
      </c>
      <c r="AW788" s="13" t="s">
        <v>34</v>
      </c>
      <c r="AX788" s="13" t="s">
        <v>87</v>
      </c>
      <c r="AY788" s="247" t="s">
        <v>127</v>
      </c>
    </row>
    <row r="789" s="2" customFormat="1">
      <c r="A789" s="39"/>
      <c r="B789" s="40"/>
      <c r="C789" s="273" t="s">
        <v>979</v>
      </c>
      <c r="D789" s="273" t="s">
        <v>295</v>
      </c>
      <c r="E789" s="274" t="s">
        <v>980</v>
      </c>
      <c r="F789" s="275" t="s">
        <v>981</v>
      </c>
      <c r="G789" s="276" t="s">
        <v>205</v>
      </c>
      <c r="H789" s="277">
        <v>736.12699999999995</v>
      </c>
      <c r="I789" s="278"/>
      <c r="J789" s="279">
        <f>ROUND(I789*H789,2)</f>
        <v>0</v>
      </c>
      <c r="K789" s="275" t="s">
        <v>1</v>
      </c>
      <c r="L789" s="280"/>
      <c r="M789" s="281" t="s">
        <v>1</v>
      </c>
      <c r="N789" s="282" t="s">
        <v>44</v>
      </c>
      <c r="O789" s="92"/>
      <c r="P789" s="228">
        <f>O789*H789</f>
        <v>0</v>
      </c>
      <c r="Q789" s="228">
        <v>0.001</v>
      </c>
      <c r="R789" s="228">
        <f>Q789*H789</f>
        <v>0.73612699999999998</v>
      </c>
      <c r="S789" s="228">
        <v>0</v>
      </c>
      <c r="T789" s="229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0" t="s">
        <v>460</v>
      </c>
      <c r="AT789" s="230" t="s">
        <v>295</v>
      </c>
      <c r="AU789" s="230" t="s">
        <v>89</v>
      </c>
      <c r="AY789" s="18" t="s">
        <v>127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8" t="s">
        <v>87</v>
      </c>
      <c r="BK789" s="231">
        <f>ROUND(I789*H789,2)</f>
        <v>0</v>
      </c>
      <c r="BL789" s="18" t="s">
        <v>206</v>
      </c>
      <c r="BM789" s="230" t="s">
        <v>982</v>
      </c>
    </row>
    <row r="790" s="2" customFormat="1">
      <c r="A790" s="39"/>
      <c r="B790" s="40"/>
      <c r="C790" s="41"/>
      <c r="D790" s="232" t="s">
        <v>136</v>
      </c>
      <c r="E790" s="41"/>
      <c r="F790" s="233" t="s">
        <v>981</v>
      </c>
      <c r="G790" s="41"/>
      <c r="H790" s="41"/>
      <c r="I790" s="234"/>
      <c r="J790" s="41"/>
      <c r="K790" s="41"/>
      <c r="L790" s="45"/>
      <c r="M790" s="235"/>
      <c r="N790" s="236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136</v>
      </c>
      <c r="AU790" s="18" t="s">
        <v>89</v>
      </c>
    </row>
    <row r="791" s="13" customFormat="1">
      <c r="A791" s="13"/>
      <c r="B791" s="237"/>
      <c r="C791" s="238"/>
      <c r="D791" s="232" t="s">
        <v>138</v>
      </c>
      <c r="E791" s="239" t="s">
        <v>1</v>
      </c>
      <c r="F791" s="240" t="s">
        <v>953</v>
      </c>
      <c r="G791" s="238"/>
      <c r="H791" s="241">
        <v>66.665000000000006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7" t="s">
        <v>138</v>
      </c>
      <c r="AU791" s="247" t="s">
        <v>89</v>
      </c>
      <c r="AV791" s="13" t="s">
        <v>89</v>
      </c>
      <c r="AW791" s="13" t="s">
        <v>34</v>
      </c>
      <c r="AX791" s="13" t="s">
        <v>79</v>
      </c>
      <c r="AY791" s="247" t="s">
        <v>127</v>
      </c>
    </row>
    <row r="792" s="13" customFormat="1">
      <c r="A792" s="13"/>
      <c r="B792" s="237"/>
      <c r="C792" s="238"/>
      <c r="D792" s="232" t="s">
        <v>138</v>
      </c>
      <c r="E792" s="239" t="s">
        <v>1</v>
      </c>
      <c r="F792" s="240" t="s">
        <v>954</v>
      </c>
      <c r="G792" s="238"/>
      <c r="H792" s="241">
        <v>126.896</v>
      </c>
      <c r="I792" s="242"/>
      <c r="J792" s="238"/>
      <c r="K792" s="238"/>
      <c r="L792" s="243"/>
      <c r="M792" s="244"/>
      <c r="N792" s="245"/>
      <c r="O792" s="245"/>
      <c r="P792" s="245"/>
      <c r="Q792" s="245"/>
      <c r="R792" s="245"/>
      <c r="S792" s="245"/>
      <c r="T792" s="24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7" t="s">
        <v>138</v>
      </c>
      <c r="AU792" s="247" t="s">
        <v>89</v>
      </c>
      <c r="AV792" s="13" t="s">
        <v>89</v>
      </c>
      <c r="AW792" s="13" t="s">
        <v>34</v>
      </c>
      <c r="AX792" s="13" t="s">
        <v>79</v>
      </c>
      <c r="AY792" s="247" t="s">
        <v>127</v>
      </c>
    </row>
    <row r="793" s="13" customFormat="1">
      <c r="A793" s="13"/>
      <c r="B793" s="237"/>
      <c r="C793" s="238"/>
      <c r="D793" s="232" t="s">
        <v>138</v>
      </c>
      <c r="E793" s="239" t="s">
        <v>1</v>
      </c>
      <c r="F793" s="240" t="s">
        <v>955</v>
      </c>
      <c r="G793" s="238"/>
      <c r="H793" s="241">
        <v>126.494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138</v>
      </c>
      <c r="AU793" s="247" t="s">
        <v>89</v>
      </c>
      <c r="AV793" s="13" t="s">
        <v>89</v>
      </c>
      <c r="AW793" s="13" t="s">
        <v>34</v>
      </c>
      <c r="AX793" s="13" t="s">
        <v>79</v>
      </c>
      <c r="AY793" s="247" t="s">
        <v>127</v>
      </c>
    </row>
    <row r="794" s="14" customFormat="1">
      <c r="A794" s="14"/>
      <c r="B794" s="248"/>
      <c r="C794" s="249"/>
      <c r="D794" s="232" t="s">
        <v>138</v>
      </c>
      <c r="E794" s="250" t="s">
        <v>1</v>
      </c>
      <c r="F794" s="251" t="s">
        <v>176</v>
      </c>
      <c r="G794" s="249"/>
      <c r="H794" s="252">
        <v>320.05500000000001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138</v>
      </c>
      <c r="AU794" s="258" t="s">
        <v>89</v>
      </c>
      <c r="AV794" s="14" t="s">
        <v>134</v>
      </c>
      <c r="AW794" s="14" t="s">
        <v>34</v>
      </c>
      <c r="AX794" s="14" t="s">
        <v>79</v>
      </c>
      <c r="AY794" s="258" t="s">
        <v>127</v>
      </c>
    </row>
    <row r="795" s="13" customFormat="1">
      <c r="A795" s="13"/>
      <c r="B795" s="237"/>
      <c r="C795" s="238"/>
      <c r="D795" s="232" t="s">
        <v>138</v>
      </c>
      <c r="E795" s="239" t="s">
        <v>1</v>
      </c>
      <c r="F795" s="240" t="s">
        <v>978</v>
      </c>
      <c r="G795" s="238"/>
      <c r="H795" s="241">
        <v>640.11000000000001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138</v>
      </c>
      <c r="AU795" s="247" t="s">
        <v>89</v>
      </c>
      <c r="AV795" s="13" t="s">
        <v>89</v>
      </c>
      <c r="AW795" s="13" t="s">
        <v>34</v>
      </c>
      <c r="AX795" s="13" t="s">
        <v>79</v>
      </c>
      <c r="AY795" s="247" t="s">
        <v>127</v>
      </c>
    </row>
    <row r="796" s="13" customFormat="1">
      <c r="A796" s="13"/>
      <c r="B796" s="237"/>
      <c r="C796" s="238"/>
      <c r="D796" s="232" t="s">
        <v>138</v>
      </c>
      <c r="E796" s="239" t="s">
        <v>1</v>
      </c>
      <c r="F796" s="240" t="s">
        <v>983</v>
      </c>
      <c r="G796" s="238"/>
      <c r="H796" s="241">
        <v>736.12699999999995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7" t="s">
        <v>138</v>
      </c>
      <c r="AU796" s="247" t="s">
        <v>89</v>
      </c>
      <c r="AV796" s="13" t="s">
        <v>89</v>
      </c>
      <c r="AW796" s="13" t="s">
        <v>34</v>
      </c>
      <c r="AX796" s="13" t="s">
        <v>87</v>
      </c>
      <c r="AY796" s="247" t="s">
        <v>127</v>
      </c>
    </row>
    <row r="797" s="2" customFormat="1">
      <c r="A797" s="39"/>
      <c r="B797" s="40"/>
      <c r="C797" s="219" t="s">
        <v>984</v>
      </c>
      <c r="D797" s="219" t="s">
        <v>130</v>
      </c>
      <c r="E797" s="220" t="s">
        <v>985</v>
      </c>
      <c r="F797" s="221" t="s">
        <v>986</v>
      </c>
      <c r="G797" s="222" t="s">
        <v>205</v>
      </c>
      <c r="H797" s="223">
        <v>131.49199999999999</v>
      </c>
      <c r="I797" s="224"/>
      <c r="J797" s="225">
        <f>ROUND(I797*H797,2)</f>
        <v>0</v>
      </c>
      <c r="K797" s="221" t="s">
        <v>1</v>
      </c>
      <c r="L797" s="45"/>
      <c r="M797" s="226" t="s">
        <v>1</v>
      </c>
      <c r="N797" s="227" t="s">
        <v>44</v>
      </c>
      <c r="O797" s="92"/>
      <c r="P797" s="228">
        <f>O797*H797</f>
        <v>0</v>
      </c>
      <c r="Q797" s="228">
        <v>0.00040000000000000002</v>
      </c>
      <c r="R797" s="228">
        <f>Q797*H797</f>
        <v>0.052596799999999999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206</v>
      </c>
      <c r="AT797" s="230" t="s">
        <v>130</v>
      </c>
      <c r="AU797" s="230" t="s">
        <v>89</v>
      </c>
      <c r="AY797" s="18" t="s">
        <v>127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87</v>
      </c>
      <c r="BK797" s="231">
        <f>ROUND(I797*H797,2)</f>
        <v>0</v>
      </c>
      <c r="BL797" s="18" t="s">
        <v>206</v>
      </c>
      <c r="BM797" s="230" t="s">
        <v>987</v>
      </c>
    </row>
    <row r="798" s="2" customFormat="1">
      <c r="A798" s="39"/>
      <c r="B798" s="40"/>
      <c r="C798" s="41"/>
      <c r="D798" s="232" t="s">
        <v>136</v>
      </c>
      <c r="E798" s="41"/>
      <c r="F798" s="233" t="s">
        <v>988</v>
      </c>
      <c r="G798" s="41"/>
      <c r="H798" s="41"/>
      <c r="I798" s="234"/>
      <c r="J798" s="41"/>
      <c r="K798" s="41"/>
      <c r="L798" s="45"/>
      <c r="M798" s="235"/>
      <c r="N798" s="236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136</v>
      </c>
      <c r="AU798" s="18" t="s">
        <v>89</v>
      </c>
    </row>
    <row r="799" s="13" customFormat="1">
      <c r="A799" s="13"/>
      <c r="B799" s="237"/>
      <c r="C799" s="238"/>
      <c r="D799" s="232" t="s">
        <v>138</v>
      </c>
      <c r="E799" s="239" t="s">
        <v>1</v>
      </c>
      <c r="F799" s="240" t="s">
        <v>967</v>
      </c>
      <c r="G799" s="238"/>
      <c r="H799" s="241">
        <v>22.876000000000001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138</v>
      </c>
      <c r="AU799" s="247" t="s">
        <v>89</v>
      </c>
      <c r="AV799" s="13" t="s">
        <v>89</v>
      </c>
      <c r="AW799" s="13" t="s">
        <v>34</v>
      </c>
      <c r="AX799" s="13" t="s">
        <v>79</v>
      </c>
      <c r="AY799" s="247" t="s">
        <v>127</v>
      </c>
    </row>
    <row r="800" s="13" customFormat="1">
      <c r="A800" s="13"/>
      <c r="B800" s="237"/>
      <c r="C800" s="238"/>
      <c r="D800" s="232" t="s">
        <v>138</v>
      </c>
      <c r="E800" s="239" t="s">
        <v>1</v>
      </c>
      <c r="F800" s="240" t="s">
        <v>968</v>
      </c>
      <c r="G800" s="238"/>
      <c r="H800" s="241">
        <v>16.306999999999999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7" t="s">
        <v>138</v>
      </c>
      <c r="AU800" s="247" t="s">
        <v>89</v>
      </c>
      <c r="AV800" s="13" t="s">
        <v>89</v>
      </c>
      <c r="AW800" s="13" t="s">
        <v>34</v>
      </c>
      <c r="AX800" s="13" t="s">
        <v>79</v>
      </c>
      <c r="AY800" s="247" t="s">
        <v>127</v>
      </c>
    </row>
    <row r="801" s="13" customFormat="1">
      <c r="A801" s="13"/>
      <c r="B801" s="237"/>
      <c r="C801" s="238"/>
      <c r="D801" s="232" t="s">
        <v>138</v>
      </c>
      <c r="E801" s="239" t="s">
        <v>1</v>
      </c>
      <c r="F801" s="240" t="s">
        <v>969</v>
      </c>
      <c r="G801" s="238"/>
      <c r="H801" s="241">
        <v>26.562999999999999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138</v>
      </c>
      <c r="AU801" s="247" t="s">
        <v>89</v>
      </c>
      <c r="AV801" s="13" t="s">
        <v>89</v>
      </c>
      <c r="AW801" s="13" t="s">
        <v>34</v>
      </c>
      <c r="AX801" s="13" t="s">
        <v>79</v>
      </c>
      <c r="AY801" s="247" t="s">
        <v>127</v>
      </c>
    </row>
    <row r="802" s="14" customFormat="1">
      <c r="A802" s="14"/>
      <c r="B802" s="248"/>
      <c r="C802" s="249"/>
      <c r="D802" s="232" t="s">
        <v>138</v>
      </c>
      <c r="E802" s="250" t="s">
        <v>1</v>
      </c>
      <c r="F802" s="251" t="s">
        <v>176</v>
      </c>
      <c r="G802" s="249"/>
      <c r="H802" s="252">
        <v>65.745999999999995</v>
      </c>
      <c r="I802" s="253"/>
      <c r="J802" s="249"/>
      <c r="K802" s="249"/>
      <c r="L802" s="254"/>
      <c r="M802" s="255"/>
      <c r="N802" s="256"/>
      <c r="O802" s="256"/>
      <c r="P802" s="256"/>
      <c r="Q802" s="256"/>
      <c r="R802" s="256"/>
      <c r="S802" s="256"/>
      <c r="T802" s="25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8" t="s">
        <v>138</v>
      </c>
      <c r="AU802" s="258" t="s">
        <v>89</v>
      </c>
      <c r="AV802" s="14" t="s">
        <v>134</v>
      </c>
      <c r="AW802" s="14" t="s">
        <v>34</v>
      </c>
      <c r="AX802" s="14" t="s">
        <v>79</v>
      </c>
      <c r="AY802" s="258" t="s">
        <v>127</v>
      </c>
    </row>
    <row r="803" s="13" customFormat="1">
      <c r="A803" s="13"/>
      <c r="B803" s="237"/>
      <c r="C803" s="238"/>
      <c r="D803" s="232" t="s">
        <v>138</v>
      </c>
      <c r="E803" s="239" t="s">
        <v>1</v>
      </c>
      <c r="F803" s="240" t="s">
        <v>989</v>
      </c>
      <c r="G803" s="238"/>
      <c r="H803" s="241">
        <v>131.49199999999999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138</v>
      </c>
      <c r="AU803" s="247" t="s">
        <v>89</v>
      </c>
      <c r="AV803" s="13" t="s">
        <v>89</v>
      </c>
      <c r="AW803" s="13" t="s">
        <v>34</v>
      </c>
      <c r="AX803" s="13" t="s">
        <v>87</v>
      </c>
      <c r="AY803" s="247" t="s">
        <v>127</v>
      </c>
    </row>
    <row r="804" s="2" customFormat="1">
      <c r="A804" s="39"/>
      <c r="B804" s="40"/>
      <c r="C804" s="273" t="s">
        <v>990</v>
      </c>
      <c r="D804" s="273" t="s">
        <v>295</v>
      </c>
      <c r="E804" s="274" t="s">
        <v>980</v>
      </c>
      <c r="F804" s="275" t="s">
        <v>981</v>
      </c>
      <c r="G804" s="276" t="s">
        <v>205</v>
      </c>
      <c r="H804" s="277">
        <v>151.21600000000001</v>
      </c>
      <c r="I804" s="278"/>
      <c r="J804" s="279">
        <f>ROUND(I804*H804,2)</f>
        <v>0</v>
      </c>
      <c r="K804" s="275" t="s">
        <v>1</v>
      </c>
      <c r="L804" s="280"/>
      <c r="M804" s="281" t="s">
        <v>1</v>
      </c>
      <c r="N804" s="282" t="s">
        <v>44</v>
      </c>
      <c r="O804" s="92"/>
      <c r="P804" s="228">
        <f>O804*H804</f>
        <v>0</v>
      </c>
      <c r="Q804" s="228">
        <v>0.001</v>
      </c>
      <c r="R804" s="228">
        <f>Q804*H804</f>
        <v>0.15121600000000002</v>
      </c>
      <c r="S804" s="228">
        <v>0</v>
      </c>
      <c r="T804" s="22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0" t="s">
        <v>460</v>
      </c>
      <c r="AT804" s="230" t="s">
        <v>295</v>
      </c>
      <c r="AU804" s="230" t="s">
        <v>89</v>
      </c>
      <c r="AY804" s="18" t="s">
        <v>127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8" t="s">
        <v>87</v>
      </c>
      <c r="BK804" s="231">
        <f>ROUND(I804*H804,2)</f>
        <v>0</v>
      </c>
      <c r="BL804" s="18" t="s">
        <v>206</v>
      </c>
      <c r="BM804" s="230" t="s">
        <v>991</v>
      </c>
    </row>
    <row r="805" s="2" customFormat="1">
      <c r="A805" s="39"/>
      <c r="B805" s="40"/>
      <c r="C805" s="41"/>
      <c r="D805" s="232" t="s">
        <v>136</v>
      </c>
      <c r="E805" s="41"/>
      <c r="F805" s="233" t="s">
        <v>981</v>
      </c>
      <c r="G805" s="41"/>
      <c r="H805" s="41"/>
      <c r="I805" s="234"/>
      <c r="J805" s="41"/>
      <c r="K805" s="41"/>
      <c r="L805" s="45"/>
      <c r="M805" s="235"/>
      <c r="N805" s="236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136</v>
      </c>
      <c r="AU805" s="18" t="s">
        <v>89</v>
      </c>
    </row>
    <row r="806" s="13" customFormat="1">
      <c r="A806" s="13"/>
      <c r="B806" s="237"/>
      <c r="C806" s="238"/>
      <c r="D806" s="232" t="s">
        <v>138</v>
      </c>
      <c r="E806" s="239" t="s">
        <v>1</v>
      </c>
      <c r="F806" s="240" t="s">
        <v>967</v>
      </c>
      <c r="G806" s="238"/>
      <c r="H806" s="241">
        <v>22.876000000000001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7" t="s">
        <v>138</v>
      </c>
      <c r="AU806" s="247" t="s">
        <v>89</v>
      </c>
      <c r="AV806" s="13" t="s">
        <v>89</v>
      </c>
      <c r="AW806" s="13" t="s">
        <v>34</v>
      </c>
      <c r="AX806" s="13" t="s">
        <v>79</v>
      </c>
      <c r="AY806" s="247" t="s">
        <v>127</v>
      </c>
    </row>
    <row r="807" s="13" customFormat="1">
      <c r="A807" s="13"/>
      <c r="B807" s="237"/>
      <c r="C807" s="238"/>
      <c r="D807" s="232" t="s">
        <v>138</v>
      </c>
      <c r="E807" s="239" t="s">
        <v>1</v>
      </c>
      <c r="F807" s="240" t="s">
        <v>968</v>
      </c>
      <c r="G807" s="238"/>
      <c r="H807" s="241">
        <v>16.306999999999999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138</v>
      </c>
      <c r="AU807" s="247" t="s">
        <v>89</v>
      </c>
      <c r="AV807" s="13" t="s">
        <v>89</v>
      </c>
      <c r="AW807" s="13" t="s">
        <v>34</v>
      </c>
      <c r="AX807" s="13" t="s">
        <v>79</v>
      </c>
      <c r="AY807" s="247" t="s">
        <v>127</v>
      </c>
    </row>
    <row r="808" s="13" customFormat="1">
      <c r="A808" s="13"/>
      <c r="B808" s="237"/>
      <c r="C808" s="238"/>
      <c r="D808" s="232" t="s">
        <v>138</v>
      </c>
      <c r="E808" s="239" t="s">
        <v>1</v>
      </c>
      <c r="F808" s="240" t="s">
        <v>969</v>
      </c>
      <c r="G808" s="238"/>
      <c r="H808" s="241">
        <v>26.562999999999999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138</v>
      </c>
      <c r="AU808" s="247" t="s">
        <v>89</v>
      </c>
      <c r="AV808" s="13" t="s">
        <v>89</v>
      </c>
      <c r="AW808" s="13" t="s">
        <v>34</v>
      </c>
      <c r="AX808" s="13" t="s">
        <v>79</v>
      </c>
      <c r="AY808" s="247" t="s">
        <v>127</v>
      </c>
    </row>
    <row r="809" s="14" customFormat="1">
      <c r="A809" s="14"/>
      <c r="B809" s="248"/>
      <c r="C809" s="249"/>
      <c r="D809" s="232" t="s">
        <v>138</v>
      </c>
      <c r="E809" s="250" t="s">
        <v>1</v>
      </c>
      <c r="F809" s="251" t="s">
        <v>176</v>
      </c>
      <c r="G809" s="249"/>
      <c r="H809" s="252">
        <v>65.745999999999995</v>
      </c>
      <c r="I809" s="253"/>
      <c r="J809" s="249"/>
      <c r="K809" s="249"/>
      <c r="L809" s="254"/>
      <c r="M809" s="255"/>
      <c r="N809" s="256"/>
      <c r="O809" s="256"/>
      <c r="P809" s="256"/>
      <c r="Q809" s="256"/>
      <c r="R809" s="256"/>
      <c r="S809" s="256"/>
      <c r="T809" s="25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8" t="s">
        <v>138</v>
      </c>
      <c r="AU809" s="258" t="s">
        <v>89</v>
      </c>
      <c r="AV809" s="14" t="s">
        <v>134</v>
      </c>
      <c r="AW809" s="14" t="s">
        <v>34</v>
      </c>
      <c r="AX809" s="14" t="s">
        <v>79</v>
      </c>
      <c r="AY809" s="258" t="s">
        <v>127</v>
      </c>
    </row>
    <row r="810" s="13" customFormat="1">
      <c r="A810" s="13"/>
      <c r="B810" s="237"/>
      <c r="C810" s="238"/>
      <c r="D810" s="232" t="s">
        <v>138</v>
      </c>
      <c r="E810" s="239" t="s">
        <v>1</v>
      </c>
      <c r="F810" s="240" t="s">
        <v>989</v>
      </c>
      <c r="G810" s="238"/>
      <c r="H810" s="241">
        <v>131.49199999999999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138</v>
      </c>
      <c r="AU810" s="247" t="s">
        <v>89</v>
      </c>
      <c r="AV810" s="13" t="s">
        <v>89</v>
      </c>
      <c r="AW810" s="13" t="s">
        <v>34</v>
      </c>
      <c r="AX810" s="13" t="s">
        <v>79</v>
      </c>
      <c r="AY810" s="247" t="s">
        <v>127</v>
      </c>
    </row>
    <row r="811" s="13" customFormat="1">
      <c r="A811" s="13"/>
      <c r="B811" s="237"/>
      <c r="C811" s="238"/>
      <c r="D811" s="232" t="s">
        <v>138</v>
      </c>
      <c r="E811" s="239" t="s">
        <v>1</v>
      </c>
      <c r="F811" s="240" t="s">
        <v>992</v>
      </c>
      <c r="G811" s="238"/>
      <c r="H811" s="241">
        <v>151.21600000000001</v>
      </c>
      <c r="I811" s="242"/>
      <c r="J811" s="238"/>
      <c r="K811" s="238"/>
      <c r="L811" s="243"/>
      <c r="M811" s="244"/>
      <c r="N811" s="245"/>
      <c r="O811" s="245"/>
      <c r="P811" s="245"/>
      <c r="Q811" s="245"/>
      <c r="R811" s="245"/>
      <c r="S811" s="245"/>
      <c r="T811" s="24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7" t="s">
        <v>138</v>
      </c>
      <c r="AU811" s="247" t="s">
        <v>89</v>
      </c>
      <c r="AV811" s="13" t="s">
        <v>89</v>
      </c>
      <c r="AW811" s="13" t="s">
        <v>34</v>
      </c>
      <c r="AX811" s="13" t="s">
        <v>87</v>
      </c>
      <c r="AY811" s="247" t="s">
        <v>127</v>
      </c>
    </row>
    <row r="812" s="2" customFormat="1">
      <c r="A812" s="39"/>
      <c r="B812" s="40"/>
      <c r="C812" s="219" t="s">
        <v>993</v>
      </c>
      <c r="D812" s="219" t="s">
        <v>130</v>
      </c>
      <c r="E812" s="220" t="s">
        <v>994</v>
      </c>
      <c r="F812" s="221" t="s">
        <v>995</v>
      </c>
      <c r="G812" s="222" t="s">
        <v>213</v>
      </c>
      <c r="H812" s="223">
        <v>16.5</v>
      </c>
      <c r="I812" s="224"/>
      <c r="J812" s="225">
        <f>ROUND(I812*H812,2)</f>
        <v>0</v>
      </c>
      <c r="K812" s="221" t="s">
        <v>1</v>
      </c>
      <c r="L812" s="45"/>
      <c r="M812" s="226" t="s">
        <v>1</v>
      </c>
      <c r="N812" s="227" t="s">
        <v>44</v>
      </c>
      <c r="O812" s="92"/>
      <c r="P812" s="228">
        <f>O812*H812</f>
        <v>0</v>
      </c>
      <c r="Q812" s="228">
        <v>4.0000000000000003E-05</v>
      </c>
      <c r="R812" s="228">
        <f>Q812*H812</f>
        <v>0.0006600000000000001</v>
      </c>
      <c r="S812" s="228">
        <v>0</v>
      </c>
      <c r="T812" s="229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0" t="s">
        <v>206</v>
      </c>
      <c r="AT812" s="230" t="s">
        <v>130</v>
      </c>
      <c r="AU812" s="230" t="s">
        <v>89</v>
      </c>
      <c r="AY812" s="18" t="s">
        <v>127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8" t="s">
        <v>87</v>
      </c>
      <c r="BK812" s="231">
        <f>ROUND(I812*H812,2)</f>
        <v>0</v>
      </c>
      <c r="BL812" s="18" t="s">
        <v>206</v>
      </c>
      <c r="BM812" s="230" t="s">
        <v>996</v>
      </c>
    </row>
    <row r="813" s="2" customFormat="1">
      <c r="A813" s="39"/>
      <c r="B813" s="40"/>
      <c r="C813" s="41"/>
      <c r="D813" s="232" t="s">
        <v>136</v>
      </c>
      <c r="E813" s="41"/>
      <c r="F813" s="233" t="s">
        <v>997</v>
      </c>
      <c r="G813" s="41"/>
      <c r="H813" s="41"/>
      <c r="I813" s="234"/>
      <c r="J813" s="41"/>
      <c r="K813" s="41"/>
      <c r="L813" s="45"/>
      <c r="M813" s="235"/>
      <c r="N813" s="236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136</v>
      </c>
      <c r="AU813" s="18" t="s">
        <v>89</v>
      </c>
    </row>
    <row r="814" s="13" customFormat="1">
      <c r="A814" s="13"/>
      <c r="B814" s="237"/>
      <c r="C814" s="238"/>
      <c r="D814" s="232" t="s">
        <v>138</v>
      </c>
      <c r="E814" s="239" t="s">
        <v>1</v>
      </c>
      <c r="F814" s="240" t="s">
        <v>998</v>
      </c>
      <c r="G814" s="238"/>
      <c r="H814" s="241">
        <v>16.5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138</v>
      </c>
      <c r="AU814" s="247" t="s">
        <v>89</v>
      </c>
      <c r="AV814" s="13" t="s">
        <v>89</v>
      </c>
      <c r="AW814" s="13" t="s">
        <v>34</v>
      </c>
      <c r="AX814" s="13" t="s">
        <v>87</v>
      </c>
      <c r="AY814" s="247" t="s">
        <v>127</v>
      </c>
    </row>
    <row r="815" s="2" customFormat="1" ht="21.75" customHeight="1">
      <c r="A815" s="39"/>
      <c r="B815" s="40"/>
      <c r="C815" s="273" t="s">
        <v>999</v>
      </c>
      <c r="D815" s="273" t="s">
        <v>295</v>
      </c>
      <c r="E815" s="274" t="s">
        <v>1000</v>
      </c>
      <c r="F815" s="275" t="s">
        <v>1001</v>
      </c>
      <c r="G815" s="276" t="s">
        <v>213</v>
      </c>
      <c r="H815" s="277">
        <v>17.324999999999999</v>
      </c>
      <c r="I815" s="278"/>
      <c r="J815" s="279">
        <f>ROUND(I815*H815,2)</f>
        <v>0</v>
      </c>
      <c r="K815" s="275" t="s">
        <v>1</v>
      </c>
      <c r="L815" s="280"/>
      <c r="M815" s="281" t="s">
        <v>1</v>
      </c>
      <c r="N815" s="282" t="s">
        <v>44</v>
      </c>
      <c r="O815" s="92"/>
      <c r="P815" s="228">
        <f>O815*H815</f>
        <v>0</v>
      </c>
      <c r="Q815" s="228">
        <v>0.00012</v>
      </c>
      <c r="R815" s="228">
        <f>Q815*H815</f>
        <v>0.0020790000000000001</v>
      </c>
      <c r="S815" s="228">
        <v>0</v>
      </c>
      <c r="T815" s="229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0" t="s">
        <v>460</v>
      </c>
      <c r="AT815" s="230" t="s">
        <v>295</v>
      </c>
      <c r="AU815" s="230" t="s">
        <v>89</v>
      </c>
      <c r="AY815" s="18" t="s">
        <v>127</v>
      </c>
      <c r="BE815" s="231">
        <f>IF(N815="základní",J815,0)</f>
        <v>0</v>
      </c>
      <c r="BF815" s="231">
        <f>IF(N815="snížená",J815,0)</f>
        <v>0</v>
      </c>
      <c r="BG815" s="231">
        <f>IF(N815="zákl. přenesená",J815,0)</f>
        <v>0</v>
      </c>
      <c r="BH815" s="231">
        <f>IF(N815="sníž. přenesená",J815,0)</f>
        <v>0</v>
      </c>
      <c r="BI815" s="231">
        <f>IF(N815="nulová",J815,0)</f>
        <v>0</v>
      </c>
      <c r="BJ815" s="18" t="s">
        <v>87</v>
      </c>
      <c r="BK815" s="231">
        <f>ROUND(I815*H815,2)</f>
        <v>0</v>
      </c>
      <c r="BL815" s="18" t="s">
        <v>206</v>
      </c>
      <c r="BM815" s="230" t="s">
        <v>1002</v>
      </c>
    </row>
    <row r="816" s="2" customFormat="1">
      <c r="A816" s="39"/>
      <c r="B816" s="40"/>
      <c r="C816" s="41"/>
      <c r="D816" s="232" t="s">
        <v>136</v>
      </c>
      <c r="E816" s="41"/>
      <c r="F816" s="233" t="s">
        <v>1001</v>
      </c>
      <c r="G816" s="41"/>
      <c r="H816" s="41"/>
      <c r="I816" s="234"/>
      <c r="J816" s="41"/>
      <c r="K816" s="41"/>
      <c r="L816" s="45"/>
      <c r="M816" s="235"/>
      <c r="N816" s="236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136</v>
      </c>
      <c r="AU816" s="18" t="s">
        <v>89</v>
      </c>
    </row>
    <row r="817" s="13" customFormat="1">
      <c r="A817" s="13"/>
      <c r="B817" s="237"/>
      <c r="C817" s="238"/>
      <c r="D817" s="232" t="s">
        <v>138</v>
      </c>
      <c r="E817" s="239" t="s">
        <v>1</v>
      </c>
      <c r="F817" s="240" t="s">
        <v>1003</v>
      </c>
      <c r="G817" s="238"/>
      <c r="H817" s="241">
        <v>17.324999999999999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138</v>
      </c>
      <c r="AU817" s="247" t="s">
        <v>89</v>
      </c>
      <c r="AV817" s="13" t="s">
        <v>89</v>
      </c>
      <c r="AW817" s="13" t="s">
        <v>34</v>
      </c>
      <c r="AX817" s="13" t="s">
        <v>87</v>
      </c>
      <c r="AY817" s="247" t="s">
        <v>127</v>
      </c>
    </row>
    <row r="818" s="2" customFormat="1">
      <c r="A818" s="39"/>
      <c r="B818" s="40"/>
      <c r="C818" s="219" t="s">
        <v>1004</v>
      </c>
      <c r="D818" s="219" t="s">
        <v>130</v>
      </c>
      <c r="E818" s="220" t="s">
        <v>1005</v>
      </c>
      <c r="F818" s="221" t="s">
        <v>1006</v>
      </c>
      <c r="G818" s="222" t="s">
        <v>205</v>
      </c>
      <c r="H818" s="223">
        <v>18.405999999999999</v>
      </c>
      <c r="I818" s="224"/>
      <c r="J818" s="225">
        <f>ROUND(I818*H818,2)</f>
        <v>0</v>
      </c>
      <c r="K818" s="221" t="s">
        <v>1</v>
      </c>
      <c r="L818" s="45"/>
      <c r="M818" s="226" t="s">
        <v>1</v>
      </c>
      <c r="N818" s="227" t="s">
        <v>44</v>
      </c>
      <c r="O818" s="92"/>
      <c r="P818" s="228">
        <f>O818*H818</f>
        <v>0</v>
      </c>
      <c r="Q818" s="228">
        <v>4.0000000000000003E-05</v>
      </c>
      <c r="R818" s="228">
        <f>Q818*H818</f>
        <v>0.00073623999999999998</v>
      </c>
      <c r="S818" s="228">
        <v>0</v>
      </c>
      <c r="T818" s="229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0" t="s">
        <v>206</v>
      </c>
      <c r="AT818" s="230" t="s">
        <v>130</v>
      </c>
      <c r="AU818" s="230" t="s">
        <v>89</v>
      </c>
      <c r="AY818" s="18" t="s">
        <v>127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8" t="s">
        <v>87</v>
      </c>
      <c r="BK818" s="231">
        <f>ROUND(I818*H818,2)</f>
        <v>0</v>
      </c>
      <c r="BL818" s="18" t="s">
        <v>206</v>
      </c>
      <c r="BM818" s="230" t="s">
        <v>1007</v>
      </c>
    </row>
    <row r="819" s="2" customFormat="1">
      <c r="A819" s="39"/>
      <c r="B819" s="40"/>
      <c r="C819" s="41"/>
      <c r="D819" s="232" t="s">
        <v>136</v>
      </c>
      <c r="E819" s="41"/>
      <c r="F819" s="233" t="s">
        <v>1008</v>
      </c>
      <c r="G819" s="41"/>
      <c r="H819" s="41"/>
      <c r="I819" s="234"/>
      <c r="J819" s="41"/>
      <c r="K819" s="41"/>
      <c r="L819" s="45"/>
      <c r="M819" s="235"/>
      <c r="N819" s="236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136</v>
      </c>
      <c r="AU819" s="18" t="s">
        <v>89</v>
      </c>
    </row>
    <row r="820" s="13" customFormat="1">
      <c r="A820" s="13"/>
      <c r="B820" s="237"/>
      <c r="C820" s="238"/>
      <c r="D820" s="232" t="s">
        <v>138</v>
      </c>
      <c r="E820" s="239" t="s">
        <v>1</v>
      </c>
      <c r="F820" s="240" t="s">
        <v>1009</v>
      </c>
      <c r="G820" s="238"/>
      <c r="H820" s="241">
        <v>14.630000000000001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7" t="s">
        <v>138</v>
      </c>
      <c r="AU820" s="247" t="s">
        <v>89</v>
      </c>
      <c r="AV820" s="13" t="s">
        <v>89</v>
      </c>
      <c r="AW820" s="13" t="s">
        <v>34</v>
      </c>
      <c r="AX820" s="13" t="s">
        <v>79</v>
      </c>
      <c r="AY820" s="247" t="s">
        <v>127</v>
      </c>
    </row>
    <row r="821" s="13" customFormat="1">
      <c r="A821" s="13"/>
      <c r="B821" s="237"/>
      <c r="C821" s="238"/>
      <c r="D821" s="232" t="s">
        <v>138</v>
      </c>
      <c r="E821" s="239" t="s">
        <v>1</v>
      </c>
      <c r="F821" s="240" t="s">
        <v>1010</v>
      </c>
      <c r="G821" s="238"/>
      <c r="H821" s="241">
        <v>3.7759999999999998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138</v>
      </c>
      <c r="AU821" s="247" t="s">
        <v>89</v>
      </c>
      <c r="AV821" s="13" t="s">
        <v>89</v>
      </c>
      <c r="AW821" s="13" t="s">
        <v>34</v>
      </c>
      <c r="AX821" s="13" t="s">
        <v>79</v>
      </c>
      <c r="AY821" s="247" t="s">
        <v>127</v>
      </c>
    </row>
    <row r="822" s="14" customFormat="1">
      <c r="A822" s="14"/>
      <c r="B822" s="248"/>
      <c r="C822" s="249"/>
      <c r="D822" s="232" t="s">
        <v>138</v>
      </c>
      <c r="E822" s="250" t="s">
        <v>1</v>
      </c>
      <c r="F822" s="251" t="s">
        <v>176</v>
      </c>
      <c r="G822" s="249"/>
      <c r="H822" s="252">
        <v>18.405999999999999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8" t="s">
        <v>138</v>
      </c>
      <c r="AU822" s="258" t="s">
        <v>89</v>
      </c>
      <c r="AV822" s="14" t="s">
        <v>134</v>
      </c>
      <c r="AW822" s="14" t="s">
        <v>34</v>
      </c>
      <c r="AX822" s="14" t="s">
        <v>87</v>
      </c>
      <c r="AY822" s="258" t="s">
        <v>127</v>
      </c>
    </row>
    <row r="823" s="2" customFormat="1">
      <c r="A823" s="39"/>
      <c r="B823" s="40"/>
      <c r="C823" s="273" t="s">
        <v>1011</v>
      </c>
      <c r="D823" s="273" t="s">
        <v>295</v>
      </c>
      <c r="E823" s="274" t="s">
        <v>1012</v>
      </c>
      <c r="F823" s="275" t="s">
        <v>1013</v>
      </c>
      <c r="G823" s="276" t="s">
        <v>205</v>
      </c>
      <c r="H823" s="277">
        <v>22.087</v>
      </c>
      <c r="I823" s="278"/>
      <c r="J823" s="279">
        <f>ROUND(I823*H823,2)</f>
        <v>0</v>
      </c>
      <c r="K823" s="275" t="s">
        <v>1</v>
      </c>
      <c r="L823" s="280"/>
      <c r="M823" s="281" t="s">
        <v>1</v>
      </c>
      <c r="N823" s="282" t="s">
        <v>44</v>
      </c>
      <c r="O823" s="92"/>
      <c r="P823" s="228">
        <f>O823*H823</f>
        <v>0</v>
      </c>
      <c r="Q823" s="228">
        <v>0.00029999999999999997</v>
      </c>
      <c r="R823" s="228">
        <f>Q823*H823</f>
        <v>0.0066260999999999994</v>
      </c>
      <c r="S823" s="228">
        <v>0</v>
      </c>
      <c r="T823" s="229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460</v>
      </c>
      <c r="AT823" s="230" t="s">
        <v>295</v>
      </c>
      <c r="AU823" s="230" t="s">
        <v>89</v>
      </c>
      <c r="AY823" s="18" t="s">
        <v>127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87</v>
      </c>
      <c r="BK823" s="231">
        <f>ROUND(I823*H823,2)</f>
        <v>0</v>
      </c>
      <c r="BL823" s="18" t="s">
        <v>206</v>
      </c>
      <c r="BM823" s="230" t="s">
        <v>1014</v>
      </c>
    </row>
    <row r="824" s="2" customFormat="1">
      <c r="A824" s="39"/>
      <c r="B824" s="40"/>
      <c r="C824" s="41"/>
      <c r="D824" s="232" t="s">
        <v>136</v>
      </c>
      <c r="E824" s="41"/>
      <c r="F824" s="233" t="s">
        <v>1013</v>
      </c>
      <c r="G824" s="41"/>
      <c r="H824" s="41"/>
      <c r="I824" s="234"/>
      <c r="J824" s="41"/>
      <c r="K824" s="41"/>
      <c r="L824" s="45"/>
      <c r="M824" s="235"/>
      <c r="N824" s="236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136</v>
      </c>
      <c r="AU824" s="18" t="s">
        <v>89</v>
      </c>
    </row>
    <row r="825" s="13" customFormat="1">
      <c r="A825" s="13"/>
      <c r="B825" s="237"/>
      <c r="C825" s="238"/>
      <c r="D825" s="232" t="s">
        <v>138</v>
      </c>
      <c r="E825" s="239" t="s">
        <v>1</v>
      </c>
      <c r="F825" s="240" t="s">
        <v>1015</v>
      </c>
      <c r="G825" s="238"/>
      <c r="H825" s="241">
        <v>22.087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7" t="s">
        <v>138</v>
      </c>
      <c r="AU825" s="247" t="s">
        <v>89</v>
      </c>
      <c r="AV825" s="13" t="s">
        <v>89</v>
      </c>
      <c r="AW825" s="13" t="s">
        <v>34</v>
      </c>
      <c r="AX825" s="13" t="s">
        <v>87</v>
      </c>
      <c r="AY825" s="247" t="s">
        <v>127</v>
      </c>
    </row>
    <row r="826" s="2" customFormat="1">
      <c r="A826" s="39"/>
      <c r="B826" s="40"/>
      <c r="C826" s="219" t="s">
        <v>1016</v>
      </c>
      <c r="D826" s="219" t="s">
        <v>130</v>
      </c>
      <c r="E826" s="220" t="s">
        <v>1017</v>
      </c>
      <c r="F826" s="221" t="s">
        <v>1018</v>
      </c>
      <c r="G826" s="222" t="s">
        <v>144</v>
      </c>
      <c r="H826" s="223">
        <v>1.3480000000000001</v>
      </c>
      <c r="I826" s="224"/>
      <c r="J826" s="225">
        <f>ROUND(I826*H826,2)</f>
        <v>0</v>
      </c>
      <c r="K826" s="221" t="s">
        <v>1</v>
      </c>
      <c r="L826" s="45"/>
      <c r="M826" s="226" t="s">
        <v>1</v>
      </c>
      <c r="N826" s="227" t="s">
        <v>44</v>
      </c>
      <c r="O826" s="92"/>
      <c r="P826" s="228">
        <f>O826*H826</f>
        <v>0</v>
      </c>
      <c r="Q826" s="228">
        <v>0</v>
      </c>
      <c r="R826" s="228">
        <f>Q826*H826</f>
        <v>0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206</v>
      </c>
      <c r="AT826" s="230" t="s">
        <v>130</v>
      </c>
      <c r="AU826" s="230" t="s">
        <v>89</v>
      </c>
      <c r="AY826" s="18" t="s">
        <v>127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87</v>
      </c>
      <c r="BK826" s="231">
        <f>ROUND(I826*H826,2)</f>
        <v>0</v>
      </c>
      <c r="BL826" s="18" t="s">
        <v>206</v>
      </c>
      <c r="BM826" s="230" t="s">
        <v>1019</v>
      </c>
    </row>
    <row r="827" s="2" customFormat="1">
      <c r="A827" s="39"/>
      <c r="B827" s="40"/>
      <c r="C827" s="41"/>
      <c r="D827" s="232" t="s">
        <v>136</v>
      </c>
      <c r="E827" s="41"/>
      <c r="F827" s="233" t="s">
        <v>1020</v>
      </c>
      <c r="G827" s="41"/>
      <c r="H827" s="41"/>
      <c r="I827" s="234"/>
      <c r="J827" s="41"/>
      <c r="K827" s="41"/>
      <c r="L827" s="45"/>
      <c r="M827" s="235"/>
      <c r="N827" s="236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136</v>
      </c>
      <c r="AU827" s="18" t="s">
        <v>89</v>
      </c>
    </row>
    <row r="828" s="12" customFormat="1" ht="22.8" customHeight="1">
      <c r="A828" s="12"/>
      <c r="B828" s="203"/>
      <c r="C828" s="204"/>
      <c r="D828" s="205" t="s">
        <v>78</v>
      </c>
      <c r="E828" s="217" t="s">
        <v>1021</v>
      </c>
      <c r="F828" s="217" t="s">
        <v>1022</v>
      </c>
      <c r="G828" s="204"/>
      <c r="H828" s="204"/>
      <c r="I828" s="207"/>
      <c r="J828" s="218">
        <f>BK828</f>
        <v>0</v>
      </c>
      <c r="K828" s="204"/>
      <c r="L828" s="209"/>
      <c r="M828" s="210"/>
      <c r="N828" s="211"/>
      <c r="O828" s="211"/>
      <c r="P828" s="212">
        <f>SUM(P829:P883)</f>
        <v>0</v>
      </c>
      <c r="Q828" s="211"/>
      <c r="R828" s="212">
        <f>SUM(R829:R883)</f>
        <v>1.7608632700000002</v>
      </c>
      <c r="S828" s="211"/>
      <c r="T828" s="213">
        <f>SUM(T829:T883)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4" t="s">
        <v>89</v>
      </c>
      <c r="AT828" s="215" t="s">
        <v>78</v>
      </c>
      <c r="AU828" s="215" t="s">
        <v>87</v>
      </c>
      <c r="AY828" s="214" t="s">
        <v>127</v>
      </c>
      <c r="BK828" s="216">
        <f>SUM(BK829:BK883)</f>
        <v>0</v>
      </c>
    </row>
    <row r="829" s="2" customFormat="1">
      <c r="A829" s="39"/>
      <c r="B829" s="40"/>
      <c r="C829" s="219" t="s">
        <v>1023</v>
      </c>
      <c r="D829" s="219" t="s">
        <v>130</v>
      </c>
      <c r="E829" s="220" t="s">
        <v>1024</v>
      </c>
      <c r="F829" s="221" t="s">
        <v>1025</v>
      </c>
      <c r="G829" s="222" t="s">
        <v>205</v>
      </c>
      <c r="H829" s="223">
        <v>319.75999999999999</v>
      </c>
      <c r="I829" s="224"/>
      <c r="J829" s="225">
        <f>ROUND(I829*H829,2)</f>
        <v>0</v>
      </c>
      <c r="K829" s="221" t="s">
        <v>1</v>
      </c>
      <c r="L829" s="45"/>
      <c r="M829" s="226" t="s">
        <v>1</v>
      </c>
      <c r="N829" s="227" t="s">
        <v>44</v>
      </c>
      <c r="O829" s="92"/>
      <c r="P829" s="228">
        <f>O829*H829</f>
        <v>0</v>
      </c>
      <c r="Q829" s="228">
        <v>0</v>
      </c>
      <c r="R829" s="228">
        <f>Q829*H829</f>
        <v>0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206</v>
      </c>
      <c r="AT829" s="230" t="s">
        <v>130</v>
      </c>
      <c r="AU829" s="230" t="s">
        <v>89</v>
      </c>
      <c r="AY829" s="18" t="s">
        <v>127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87</v>
      </c>
      <c r="BK829" s="231">
        <f>ROUND(I829*H829,2)</f>
        <v>0</v>
      </c>
      <c r="BL829" s="18" t="s">
        <v>206</v>
      </c>
      <c r="BM829" s="230" t="s">
        <v>1026</v>
      </c>
    </row>
    <row r="830" s="2" customFormat="1">
      <c r="A830" s="39"/>
      <c r="B830" s="40"/>
      <c r="C830" s="41"/>
      <c r="D830" s="232" t="s">
        <v>136</v>
      </c>
      <c r="E830" s="41"/>
      <c r="F830" s="233" t="s">
        <v>1027</v>
      </c>
      <c r="G830" s="41"/>
      <c r="H830" s="41"/>
      <c r="I830" s="234"/>
      <c r="J830" s="41"/>
      <c r="K830" s="41"/>
      <c r="L830" s="45"/>
      <c r="M830" s="235"/>
      <c r="N830" s="236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136</v>
      </c>
      <c r="AU830" s="18" t="s">
        <v>89</v>
      </c>
    </row>
    <row r="831" s="13" customFormat="1">
      <c r="A831" s="13"/>
      <c r="B831" s="237"/>
      <c r="C831" s="238"/>
      <c r="D831" s="232" t="s">
        <v>138</v>
      </c>
      <c r="E831" s="239" t="s">
        <v>1</v>
      </c>
      <c r="F831" s="240" t="s">
        <v>1028</v>
      </c>
      <c r="G831" s="238"/>
      <c r="H831" s="241">
        <v>52.229999999999997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138</v>
      </c>
      <c r="AU831" s="247" t="s">
        <v>89</v>
      </c>
      <c r="AV831" s="13" t="s">
        <v>89</v>
      </c>
      <c r="AW831" s="13" t="s">
        <v>34</v>
      </c>
      <c r="AX831" s="13" t="s">
        <v>79</v>
      </c>
      <c r="AY831" s="247" t="s">
        <v>127</v>
      </c>
    </row>
    <row r="832" s="13" customFormat="1">
      <c r="A832" s="13"/>
      <c r="B832" s="237"/>
      <c r="C832" s="238"/>
      <c r="D832" s="232" t="s">
        <v>138</v>
      </c>
      <c r="E832" s="239" t="s">
        <v>1</v>
      </c>
      <c r="F832" s="240" t="s">
        <v>829</v>
      </c>
      <c r="G832" s="238"/>
      <c r="H832" s="241">
        <v>109.38</v>
      </c>
      <c r="I832" s="242"/>
      <c r="J832" s="238"/>
      <c r="K832" s="238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138</v>
      </c>
      <c r="AU832" s="247" t="s">
        <v>89</v>
      </c>
      <c r="AV832" s="13" t="s">
        <v>89</v>
      </c>
      <c r="AW832" s="13" t="s">
        <v>34</v>
      </c>
      <c r="AX832" s="13" t="s">
        <v>79</v>
      </c>
      <c r="AY832" s="247" t="s">
        <v>127</v>
      </c>
    </row>
    <row r="833" s="13" customFormat="1">
      <c r="A833" s="13"/>
      <c r="B833" s="237"/>
      <c r="C833" s="238"/>
      <c r="D833" s="232" t="s">
        <v>138</v>
      </c>
      <c r="E833" s="239" t="s">
        <v>1</v>
      </c>
      <c r="F833" s="240" t="s">
        <v>830</v>
      </c>
      <c r="G833" s="238"/>
      <c r="H833" s="241">
        <v>51.030000000000001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7" t="s">
        <v>138</v>
      </c>
      <c r="AU833" s="247" t="s">
        <v>89</v>
      </c>
      <c r="AV833" s="13" t="s">
        <v>89</v>
      </c>
      <c r="AW833" s="13" t="s">
        <v>34</v>
      </c>
      <c r="AX833" s="13" t="s">
        <v>79</v>
      </c>
      <c r="AY833" s="247" t="s">
        <v>127</v>
      </c>
    </row>
    <row r="834" s="13" customFormat="1">
      <c r="A834" s="13"/>
      <c r="B834" s="237"/>
      <c r="C834" s="238"/>
      <c r="D834" s="232" t="s">
        <v>138</v>
      </c>
      <c r="E834" s="239" t="s">
        <v>1</v>
      </c>
      <c r="F834" s="240" t="s">
        <v>831</v>
      </c>
      <c r="G834" s="238"/>
      <c r="H834" s="241">
        <v>52.200000000000003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138</v>
      </c>
      <c r="AU834" s="247" t="s">
        <v>89</v>
      </c>
      <c r="AV834" s="13" t="s">
        <v>89</v>
      </c>
      <c r="AW834" s="13" t="s">
        <v>34</v>
      </c>
      <c r="AX834" s="13" t="s">
        <v>79</v>
      </c>
      <c r="AY834" s="247" t="s">
        <v>127</v>
      </c>
    </row>
    <row r="835" s="13" customFormat="1">
      <c r="A835" s="13"/>
      <c r="B835" s="237"/>
      <c r="C835" s="238"/>
      <c r="D835" s="232" t="s">
        <v>138</v>
      </c>
      <c r="E835" s="239" t="s">
        <v>1</v>
      </c>
      <c r="F835" s="240" t="s">
        <v>832</v>
      </c>
      <c r="G835" s="238"/>
      <c r="H835" s="241">
        <v>54.920000000000002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7" t="s">
        <v>138</v>
      </c>
      <c r="AU835" s="247" t="s">
        <v>89</v>
      </c>
      <c r="AV835" s="13" t="s">
        <v>89</v>
      </c>
      <c r="AW835" s="13" t="s">
        <v>34</v>
      </c>
      <c r="AX835" s="13" t="s">
        <v>79</v>
      </c>
      <c r="AY835" s="247" t="s">
        <v>127</v>
      </c>
    </row>
    <row r="836" s="14" customFormat="1">
      <c r="A836" s="14"/>
      <c r="B836" s="248"/>
      <c r="C836" s="249"/>
      <c r="D836" s="232" t="s">
        <v>138</v>
      </c>
      <c r="E836" s="250" t="s">
        <v>1</v>
      </c>
      <c r="F836" s="251" t="s">
        <v>176</v>
      </c>
      <c r="G836" s="249"/>
      <c r="H836" s="252">
        <v>319.75999999999999</v>
      </c>
      <c r="I836" s="253"/>
      <c r="J836" s="249"/>
      <c r="K836" s="249"/>
      <c r="L836" s="254"/>
      <c r="M836" s="255"/>
      <c r="N836" s="256"/>
      <c r="O836" s="256"/>
      <c r="P836" s="256"/>
      <c r="Q836" s="256"/>
      <c r="R836" s="256"/>
      <c r="S836" s="256"/>
      <c r="T836" s="25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8" t="s">
        <v>138</v>
      </c>
      <c r="AU836" s="258" t="s">
        <v>89</v>
      </c>
      <c r="AV836" s="14" t="s">
        <v>134</v>
      </c>
      <c r="AW836" s="14" t="s">
        <v>34</v>
      </c>
      <c r="AX836" s="14" t="s">
        <v>87</v>
      </c>
      <c r="AY836" s="258" t="s">
        <v>127</v>
      </c>
    </row>
    <row r="837" s="2" customFormat="1">
      <c r="A837" s="39"/>
      <c r="B837" s="40"/>
      <c r="C837" s="273" t="s">
        <v>1029</v>
      </c>
      <c r="D837" s="273" t="s">
        <v>295</v>
      </c>
      <c r="E837" s="274" t="s">
        <v>1030</v>
      </c>
      <c r="F837" s="275" t="s">
        <v>1031</v>
      </c>
      <c r="G837" s="276" t="s">
        <v>205</v>
      </c>
      <c r="H837" s="277">
        <v>52.051000000000002</v>
      </c>
      <c r="I837" s="278"/>
      <c r="J837" s="279">
        <f>ROUND(I837*H837,2)</f>
        <v>0</v>
      </c>
      <c r="K837" s="275" t="s">
        <v>1</v>
      </c>
      <c r="L837" s="280"/>
      <c r="M837" s="281" t="s">
        <v>1</v>
      </c>
      <c r="N837" s="282" t="s">
        <v>44</v>
      </c>
      <c r="O837" s="92"/>
      <c r="P837" s="228">
        <f>O837*H837</f>
        <v>0</v>
      </c>
      <c r="Q837" s="228">
        <v>0.0011999999999999999</v>
      </c>
      <c r="R837" s="228">
        <f>Q837*H837</f>
        <v>0.062461199999999995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460</v>
      </c>
      <c r="AT837" s="230" t="s">
        <v>295</v>
      </c>
      <c r="AU837" s="230" t="s">
        <v>89</v>
      </c>
      <c r="AY837" s="18" t="s">
        <v>127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87</v>
      </c>
      <c r="BK837" s="231">
        <f>ROUND(I837*H837,2)</f>
        <v>0</v>
      </c>
      <c r="BL837" s="18" t="s">
        <v>206</v>
      </c>
      <c r="BM837" s="230" t="s">
        <v>1032</v>
      </c>
    </row>
    <row r="838" s="2" customFormat="1">
      <c r="A838" s="39"/>
      <c r="B838" s="40"/>
      <c r="C838" s="41"/>
      <c r="D838" s="232" t="s">
        <v>136</v>
      </c>
      <c r="E838" s="41"/>
      <c r="F838" s="233" t="s">
        <v>1031</v>
      </c>
      <c r="G838" s="41"/>
      <c r="H838" s="41"/>
      <c r="I838" s="234"/>
      <c r="J838" s="41"/>
      <c r="K838" s="41"/>
      <c r="L838" s="45"/>
      <c r="M838" s="235"/>
      <c r="N838" s="236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136</v>
      </c>
      <c r="AU838" s="18" t="s">
        <v>89</v>
      </c>
    </row>
    <row r="839" s="13" customFormat="1">
      <c r="A839" s="13"/>
      <c r="B839" s="237"/>
      <c r="C839" s="238"/>
      <c r="D839" s="232" t="s">
        <v>138</v>
      </c>
      <c r="E839" s="239" t="s">
        <v>1</v>
      </c>
      <c r="F839" s="240" t="s">
        <v>830</v>
      </c>
      <c r="G839" s="238"/>
      <c r="H839" s="241">
        <v>51.030000000000001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138</v>
      </c>
      <c r="AU839" s="247" t="s">
        <v>89</v>
      </c>
      <c r="AV839" s="13" t="s">
        <v>89</v>
      </c>
      <c r="AW839" s="13" t="s">
        <v>34</v>
      </c>
      <c r="AX839" s="13" t="s">
        <v>79</v>
      </c>
      <c r="AY839" s="247" t="s">
        <v>127</v>
      </c>
    </row>
    <row r="840" s="13" customFormat="1">
      <c r="A840" s="13"/>
      <c r="B840" s="237"/>
      <c r="C840" s="238"/>
      <c r="D840" s="232" t="s">
        <v>138</v>
      </c>
      <c r="E840" s="239" t="s">
        <v>1</v>
      </c>
      <c r="F840" s="240" t="s">
        <v>1033</v>
      </c>
      <c r="G840" s="238"/>
      <c r="H840" s="241">
        <v>52.051000000000002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7" t="s">
        <v>138</v>
      </c>
      <c r="AU840" s="247" t="s">
        <v>89</v>
      </c>
      <c r="AV840" s="13" t="s">
        <v>89</v>
      </c>
      <c r="AW840" s="13" t="s">
        <v>34</v>
      </c>
      <c r="AX840" s="13" t="s">
        <v>87</v>
      </c>
      <c r="AY840" s="247" t="s">
        <v>127</v>
      </c>
    </row>
    <row r="841" s="2" customFormat="1" ht="16.5" customHeight="1">
      <c r="A841" s="39"/>
      <c r="B841" s="40"/>
      <c r="C841" s="273" t="s">
        <v>1034</v>
      </c>
      <c r="D841" s="273" t="s">
        <v>295</v>
      </c>
      <c r="E841" s="274" t="s">
        <v>1035</v>
      </c>
      <c r="F841" s="275" t="s">
        <v>1036</v>
      </c>
      <c r="G841" s="276" t="s">
        <v>205</v>
      </c>
      <c r="H841" s="277">
        <v>109.262</v>
      </c>
      <c r="I841" s="278"/>
      <c r="J841" s="279">
        <f>ROUND(I841*H841,2)</f>
        <v>0</v>
      </c>
      <c r="K841" s="275" t="s">
        <v>1</v>
      </c>
      <c r="L841" s="280"/>
      <c r="M841" s="281" t="s">
        <v>1</v>
      </c>
      <c r="N841" s="282" t="s">
        <v>44</v>
      </c>
      <c r="O841" s="92"/>
      <c r="P841" s="228">
        <f>O841*H841</f>
        <v>0</v>
      </c>
      <c r="Q841" s="228">
        <v>0.00051999999999999995</v>
      </c>
      <c r="R841" s="228">
        <f>Q841*H841</f>
        <v>0.056816239999999997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460</v>
      </c>
      <c r="AT841" s="230" t="s">
        <v>295</v>
      </c>
      <c r="AU841" s="230" t="s">
        <v>89</v>
      </c>
      <c r="AY841" s="18" t="s">
        <v>127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87</v>
      </c>
      <c r="BK841" s="231">
        <f>ROUND(I841*H841,2)</f>
        <v>0</v>
      </c>
      <c r="BL841" s="18" t="s">
        <v>206</v>
      </c>
      <c r="BM841" s="230" t="s">
        <v>1037</v>
      </c>
    </row>
    <row r="842" s="2" customFormat="1">
      <c r="A842" s="39"/>
      <c r="B842" s="40"/>
      <c r="C842" s="41"/>
      <c r="D842" s="232" t="s">
        <v>136</v>
      </c>
      <c r="E842" s="41"/>
      <c r="F842" s="233" t="s">
        <v>1036</v>
      </c>
      <c r="G842" s="41"/>
      <c r="H842" s="41"/>
      <c r="I842" s="234"/>
      <c r="J842" s="41"/>
      <c r="K842" s="41"/>
      <c r="L842" s="45"/>
      <c r="M842" s="235"/>
      <c r="N842" s="236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136</v>
      </c>
      <c r="AU842" s="18" t="s">
        <v>89</v>
      </c>
    </row>
    <row r="843" s="13" customFormat="1">
      <c r="A843" s="13"/>
      <c r="B843" s="237"/>
      <c r="C843" s="238"/>
      <c r="D843" s="232" t="s">
        <v>138</v>
      </c>
      <c r="E843" s="239" t="s">
        <v>1</v>
      </c>
      <c r="F843" s="240" t="s">
        <v>832</v>
      </c>
      <c r="G843" s="238"/>
      <c r="H843" s="241">
        <v>54.920000000000002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138</v>
      </c>
      <c r="AU843" s="247" t="s">
        <v>89</v>
      </c>
      <c r="AV843" s="13" t="s">
        <v>89</v>
      </c>
      <c r="AW843" s="13" t="s">
        <v>34</v>
      </c>
      <c r="AX843" s="13" t="s">
        <v>79</v>
      </c>
      <c r="AY843" s="247" t="s">
        <v>127</v>
      </c>
    </row>
    <row r="844" s="13" customFormat="1">
      <c r="A844" s="13"/>
      <c r="B844" s="237"/>
      <c r="C844" s="238"/>
      <c r="D844" s="232" t="s">
        <v>138</v>
      </c>
      <c r="E844" s="239" t="s">
        <v>1</v>
      </c>
      <c r="F844" s="240" t="s">
        <v>831</v>
      </c>
      <c r="G844" s="238"/>
      <c r="H844" s="241">
        <v>52.200000000000003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138</v>
      </c>
      <c r="AU844" s="247" t="s">
        <v>89</v>
      </c>
      <c r="AV844" s="13" t="s">
        <v>89</v>
      </c>
      <c r="AW844" s="13" t="s">
        <v>34</v>
      </c>
      <c r="AX844" s="13" t="s">
        <v>79</v>
      </c>
      <c r="AY844" s="247" t="s">
        <v>127</v>
      </c>
    </row>
    <row r="845" s="14" customFormat="1">
      <c r="A845" s="14"/>
      <c r="B845" s="248"/>
      <c r="C845" s="249"/>
      <c r="D845" s="232" t="s">
        <v>138</v>
      </c>
      <c r="E845" s="250" t="s">
        <v>1</v>
      </c>
      <c r="F845" s="251" t="s">
        <v>176</v>
      </c>
      <c r="G845" s="249"/>
      <c r="H845" s="252">
        <v>107.12000000000001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138</v>
      </c>
      <c r="AU845" s="258" t="s">
        <v>89</v>
      </c>
      <c r="AV845" s="14" t="s">
        <v>134</v>
      </c>
      <c r="AW845" s="14" t="s">
        <v>34</v>
      </c>
      <c r="AX845" s="14" t="s">
        <v>79</v>
      </c>
      <c r="AY845" s="258" t="s">
        <v>127</v>
      </c>
    </row>
    <row r="846" s="13" customFormat="1">
      <c r="A846" s="13"/>
      <c r="B846" s="237"/>
      <c r="C846" s="238"/>
      <c r="D846" s="232" t="s">
        <v>138</v>
      </c>
      <c r="E846" s="239" t="s">
        <v>1</v>
      </c>
      <c r="F846" s="240" t="s">
        <v>1038</v>
      </c>
      <c r="G846" s="238"/>
      <c r="H846" s="241">
        <v>109.262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7" t="s">
        <v>138</v>
      </c>
      <c r="AU846" s="247" t="s">
        <v>89</v>
      </c>
      <c r="AV846" s="13" t="s">
        <v>89</v>
      </c>
      <c r="AW846" s="13" t="s">
        <v>34</v>
      </c>
      <c r="AX846" s="13" t="s">
        <v>87</v>
      </c>
      <c r="AY846" s="247" t="s">
        <v>127</v>
      </c>
    </row>
    <row r="847" s="2" customFormat="1">
      <c r="A847" s="39"/>
      <c r="B847" s="40"/>
      <c r="C847" s="273" t="s">
        <v>1039</v>
      </c>
      <c r="D847" s="273" t="s">
        <v>295</v>
      </c>
      <c r="E847" s="274" t="s">
        <v>1040</v>
      </c>
      <c r="F847" s="275" t="s">
        <v>1041</v>
      </c>
      <c r="G847" s="276" t="s">
        <v>205</v>
      </c>
      <c r="H847" s="277">
        <v>38.423000000000002</v>
      </c>
      <c r="I847" s="278"/>
      <c r="J847" s="279">
        <f>ROUND(I847*H847,2)</f>
        <v>0</v>
      </c>
      <c r="K847" s="275" t="s">
        <v>1</v>
      </c>
      <c r="L847" s="280"/>
      <c r="M847" s="281" t="s">
        <v>1</v>
      </c>
      <c r="N847" s="282" t="s">
        <v>44</v>
      </c>
      <c r="O847" s="92"/>
      <c r="P847" s="228">
        <f>O847*H847</f>
        <v>0</v>
      </c>
      <c r="Q847" s="228">
        <v>0.0015</v>
      </c>
      <c r="R847" s="228">
        <f>Q847*H847</f>
        <v>0.057634500000000005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460</v>
      </c>
      <c r="AT847" s="230" t="s">
        <v>295</v>
      </c>
      <c r="AU847" s="230" t="s">
        <v>89</v>
      </c>
      <c r="AY847" s="18" t="s">
        <v>127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87</v>
      </c>
      <c r="BK847" s="231">
        <f>ROUND(I847*H847,2)</f>
        <v>0</v>
      </c>
      <c r="BL847" s="18" t="s">
        <v>206</v>
      </c>
      <c r="BM847" s="230" t="s">
        <v>1042</v>
      </c>
    </row>
    <row r="848" s="2" customFormat="1">
      <c r="A848" s="39"/>
      <c r="B848" s="40"/>
      <c r="C848" s="41"/>
      <c r="D848" s="232" t="s">
        <v>136</v>
      </c>
      <c r="E848" s="41"/>
      <c r="F848" s="233" t="s">
        <v>1041</v>
      </c>
      <c r="G848" s="41"/>
      <c r="H848" s="41"/>
      <c r="I848" s="234"/>
      <c r="J848" s="41"/>
      <c r="K848" s="41"/>
      <c r="L848" s="45"/>
      <c r="M848" s="235"/>
      <c r="N848" s="236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136</v>
      </c>
      <c r="AU848" s="18" t="s">
        <v>89</v>
      </c>
    </row>
    <row r="849" s="13" customFormat="1">
      <c r="A849" s="13"/>
      <c r="B849" s="237"/>
      <c r="C849" s="238"/>
      <c r="D849" s="232" t="s">
        <v>138</v>
      </c>
      <c r="E849" s="239" t="s">
        <v>1</v>
      </c>
      <c r="F849" s="240" t="s">
        <v>856</v>
      </c>
      <c r="G849" s="238"/>
      <c r="H849" s="241">
        <v>37.670000000000002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138</v>
      </c>
      <c r="AU849" s="247" t="s">
        <v>89</v>
      </c>
      <c r="AV849" s="13" t="s">
        <v>89</v>
      </c>
      <c r="AW849" s="13" t="s">
        <v>34</v>
      </c>
      <c r="AX849" s="13" t="s">
        <v>79</v>
      </c>
      <c r="AY849" s="247" t="s">
        <v>127</v>
      </c>
    </row>
    <row r="850" s="13" customFormat="1">
      <c r="A850" s="13"/>
      <c r="B850" s="237"/>
      <c r="C850" s="238"/>
      <c r="D850" s="232" t="s">
        <v>138</v>
      </c>
      <c r="E850" s="239" t="s">
        <v>1</v>
      </c>
      <c r="F850" s="240" t="s">
        <v>1043</v>
      </c>
      <c r="G850" s="238"/>
      <c r="H850" s="241">
        <v>38.423000000000002</v>
      </c>
      <c r="I850" s="242"/>
      <c r="J850" s="238"/>
      <c r="K850" s="238"/>
      <c r="L850" s="243"/>
      <c r="M850" s="244"/>
      <c r="N850" s="245"/>
      <c r="O850" s="245"/>
      <c r="P850" s="245"/>
      <c r="Q850" s="245"/>
      <c r="R850" s="245"/>
      <c r="S850" s="245"/>
      <c r="T850" s="246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7" t="s">
        <v>138</v>
      </c>
      <c r="AU850" s="247" t="s">
        <v>89</v>
      </c>
      <c r="AV850" s="13" t="s">
        <v>89</v>
      </c>
      <c r="AW850" s="13" t="s">
        <v>34</v>
      </c>
      <c r="AX850" s="13" t="s">
        <v>87</v>
      </c>
      <c r="AY850" s="247" t="s">
        <v>127</v>
      </c>
    </row>
    <row r="851" s="2" customFormat="1">
      <c r="A851" s="39"/>
      <c r="B851" s="40"/>
      <c r="C851" s="273" t="s">
        <v>1044</v>
      </c>
      <c r="D851" s="273" t="s">
        <v>295</v>
      </c>
      <c r="E851" s="274" t="s">
        <v>1045</v>
      </c>
      <c r="F851" s="275" t="s">
        <v>1046</v>
      </c>
      <c r="G851" s="276" t="s">
        <v>205</v>
      </c>
      <c r="H851" s="277">
        <v>126.419</v>
      </c>
      <c r="I851" s="278"/>
      <c r="J851" s="279">
        <f>ROUND(I851*H851,2)</f>
        <v>0</v>
      </c>
      <c r="K851" s="275" t="s">
        <v>1</v>
      </c>
      <c r="L851" s="280"/>
      <c r="M851" s="281" t="s">
        <v>1</v>
      </c>
      <c r="N851" s="282" t="s">
        <v>44</v>
      </c>
      <c r="O851" s="92"/>
      <c r="P851" s="228">
        <f>O851*H851</f>
        <v>0</v>
      </c>
      <c r="Q851" s="228">
        <v>0.0025000000000000001</v>
      </c>
      <c r="R851" s="228">
        <f>Q851*H851</f>
        <v>0.31604749999999998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460</v>
      </c>
      <c r="AT851" s="230" t="s">
        <v>295</v>
      </c>
      <c r="AU851" s="230" t="s">
        <v>89</v>
      </c>
      <c r="AY851" s="18" t="s">
        <v>127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87</v>
      </c>
      <c r="BK851" s="231">
        <f>ROUND(I851*H851,2)</f>
        <v>0</v>
      </c>
      <c r="BL851" s="18" t="s">
        <v>206</v>
      </c>
      <c r="BM851" s="230" t="s">
        <v>1047</v>
      </c>
    </row>
    <row r="852" s="2" customFormat="1">
      <c r="A852" s="39"/>
      <c r="B852" s="40"/>
      <c r="C852" s="41"/>
      <c r="D852" s="232" t="s">
        <v>136</v>
      </c>
      <c r="E852" s="41"/>
      <c r="F852" s="233" t="s">
        <v>1046</v>
      </c>
      <c r="G852" s="41"/>
      <c r="H852" s="41"/>
      <c r="I852" s="234"/>
      <c r="J852" s="41"/>
      <c r="K852" s="41"/>
      <c r="L852" s="45"/>
      <c r="M852" s="235"/>
      <c r="N852" s="236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136</v>
      </c>
      <c r="AU852" s="18" t="s">
        <v>89</v>
      </c>
    </row>
    <row r="853" s="13" customFormat="1">
      <c r="A853" s="13"/>
      <c r="B853" s="237"/>
      <c r="C853" s="238"/>
      <c r="D853" s="232" t="s">
        <v>138</v>
      </c>
      <c r="E853" s="239" t="s">
        <v>1</v>
      </c>
      <c r="F853" s="240" t="s">
        <v>828</v>
      </c>
      <c r="G853" s="238"/>
      <c r="H853" s="241">
        <v>14.560000000000001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7" t="s">
        <v>138</v>
      </c>
      <c r="AU853" s="247" t="s">
        <v>89</v>
      </c>
      <c r="AV853" s="13" t="s">
        <v>89</v>
      </c>
      <c r="AW853" s="13" t="s">
        <v>34</v>
      </c>
      <c r="AX853" s="13" t="s">
        <v>79</v>
      </c>
      <c r="AY853" s="247" t="s">
        <v>127</v>
      </c>
    </row>
    <row r="854" s="13" customFormat="1">
      <c r="A854" s="13"/>
      <c r="B854" s="237"/>
      <c r="C854" s="238"/>
      <c r="D854" s="232" t="s">
        <v>138</v>
      </c>
      <c r="E854" s="239" t="s">
        <v>1</v>
      </c>
      <c r="F854" s="240" t="s">
        <v>829</v>
      </c>
      <c r="G854" s="238"/>
      <c r="H854" s="241">
        <v>109.38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138</v>
      </c>
      <c r="AU854" s="247" t="s">
        <v>89</v>
      </c>
      <c r="AV854" s="13" t="s">
        <v>89</v>
      </c>
      <c r="AW854" s="13" t="s">
        <v>34</v>
      </c>
      <c r="AX854" s="13" t="s">
        <v>79</v>
      </c>
      <c r="AY854" s="247" t="s">
        <v>127</v>
      </c>
    </row>
    <row r="855" s="14" customFormat="1">
      <c r="A855" s="14"/>
      <c r="B855" s="248"/>
      <c r="C855" s="249"/>
      <c r="D855" s="232" t="s">
        <v>138</v>
      </c>
      <c r="E855" s="250" t="s">
        <v>1</v>
      </c>
      <c r="F855" s="251" t="s">
        <v>176</v>
      </c>
      <c r="G855" s="249"/>
      <c r="H855" s="252">
        <v>123.94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8" t="s">
        <v>138</v>
      </c>
      <c r="AU855" s="258" t="s">
        <v>89</v>
      </c>
      <c r="AV855" s="14" t="s">
        <v>134</v>
      </c>
      <c r="AW855" s="14" t="s">
        <v>34</v>
      </c>
      <c r="AX855" s="14" t="s">
        <v>79</v>
      </c>
      <c r="AY855" s="258" t="s">
        <v>127</v>
      </c>
    </row>
    <row r="856" s="13" customFormat="1">
      <c r="A856" s="13"/>
      <c r="B856" s="237"/>
      <c r="C856" s="238"/>
      <c r="D856" s="232" t="s">
        <v>138</v>
      </c>
      <c r="E856" s="239" t="s">
        <v>1</v>
      </c>
      <c r="F856" s="240" t="s">
        <v>1048</v>
      </c>
      <c r="G856" s="238"/>
      <c r="H856" s="241">
        <v>126.419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7" t="s">
        <v>138</v>
      </c>
      <c r="AU856" s="247" t="s">
        <v>89</v>
      </c>
      <c r="AV856" s="13" t="s">
        <v>89</v>
      </c>
      <c r="AW856" s="13" t="s">
        <v>34</v>
      </c>
      <c r="AX856" s="13" t="s">
        <v>87</v>
      </c>
      <c r="AY856" s="247" t="s">
        <v>127</v>
      </c>
    </row>
    <row r="857" s="2" customFormat="1" ht="33" customHeight="1">
      <c r="A857" s="39"/>
      <c r="B857" s="40"/>
      <c r="C857" s="219" t="s">
        <v>1049</v>
      </c>
      <c r="D857" s="219" t="s">
        <v>130</v>
      </c>
      <c r="E857" s="220" t="s">
        <v>1050</v>
      </c>
      <c r="F857" s="221" t="s">
        <v>1051</v>
      </c>
      <c r="G857" s="222" t="s">
        <v>205</v>
      </c>
      <c r="H857" s="223">
        <v>2.8820000000000001</v>
      </c>
      <c r="I857" s="224"/>
      <c r="J857" s="225">
        <f>ROUND(I857*H857,2)</f>
        <v>0</v>
      </c>
      <c r="K857" s="221" t="s">
        <v>1</v>
      </c>
      <c r="L857" s="45"/>
      <c r="M857" s="226" t="s">
        <v>1</v>
      </c>
      <c r="N857" s="227" t="s">
        <v>44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206</v>
      </c>
      <c r="AT857" s="230" t="s">
        <v>130</v>
      </c>
      <c r="AU857" s="230" t="s">
        <v>89</v>
      </c>
      <c r="AY857" s="18" t="s">
        <v>127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87</v>
      </c>
      <c r="BK857" s="231">
        <f>ROUND(I857*H857,2)</f>
        <v>0</v>
      </c>
      <c r="BL857" s="18" t="s">
        <v>206</v>
      </c>
      <c r="BM857" s="230" t="s">
        <v>1052</v>
      </c>
    </row>
    <row r="858" s="2" customFormat="1">
      <c r="A858" s="39"/>
      <c r="B858" s="40"/>
      <c r="C858" s="41"/>
      <c r="D858" s="232" t="s">
        <v>136</v>
      </c>
      <c r="E858" s="41"/>
      <c r="F858" s="233" t="s">
        <v>1053</v>
      </c>
      <c r="G858" s="41"/>
      <c r="H858" s="41"/>
      <c r="I858" s="234"/>
      <c r="J858" s="41"/>
      <c r="K858" s="41"/>
      <c r="L858" s="45"/>
      <c r="M858" s="235"/>
      <c r="N858" s="236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136</v>
      </c>
      <c r="AU858" s="18" t="s">
        <v>89</v>
      </c>
    </row>
    <row r="859" s="13" customFormat="1">
      <c r="A859" s="13"/>
      <c r="B859" s="237"/>
      <c r="C859" s="238"/>
      <c r="D859" s="232" t="s">
        <v>138</v>
      </c>
      <c r="E859" s="239" t="s">
        <v>1</v>
      </c>
      <c r="F859" s="240" t="s">
        <v>1054</v>
      </c>
      <c r="G859" s="238"/>
      <c r="H859" s="241">
        <v>1.694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138</v>
      </c>
      <c r="AU859" s="247" t="s">
        <v>89</v>
      </c>
      <c r="AV859" s="13" t="s">
        <v>89</v>
      </c>
      <c r="AW859" s="13" t="s">
        <v>34</v>
      </c>
      <c r="AX859" s="13" t="s">
        <v>79</v>
      </c>
      <c r="AY859" s="247" t="s">
        <v>127</v>
      </c>
    </row>
    <row r="860" s="13" customFormat="1">
      <c r="A860" s="13"/>
      <c r="B860" s="237"/>
      <c r="C860" s="238"/>
      <c r="D860" s="232" t="s">
        <v>138</v>
      </c>
      <c r="E860" s="239" t="s">
        <v>1</v>
      </c>
      <c r="F860" s="240" t="s">
        <v>1055</v>
      </c>
      <c r="G860" s="238"/>
      <c r="H860" s="241">
        <v>1.1879999999999999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138</v>
      </c>
      <c r="AU860" s="247" t="s">
        <v>89</v>
      </c>
      <c r="AV860" s="13" t="s">
        <v>89</v>
      </c>
      <c r="AW860" s="13" t="s">
        <v>34</v>
      </c>
      <c r="AX860" s="13" t="s">
        <v>79</v>
      </c>
      <c r="AY860" s="247" t="s">
        <v>127</v>
      </c>
    </row>
    <row r="861" s="14" customFormat="1">
      <c r="A861" s="14"/>
      <c r="B861" s="248"/>
      <c r="C861" s="249"/>
      <c r="D861" s="232" t="s">
        <v>138</v>
      </c>
      <c r="E861" s="250" t="s">
        <v>1</v>
      </c>
      <c r="F861" s="251" t="s">
        <v>176</v>
      </c>
      <c r="G861" s="249"/>
      <c r="H861" s="252">
        <v>2.8819999999999997</v>
      </c>
      <c r="I861" s="253"/>
      <c r="J861" s="249"/>
      <c r="K861" s="249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138</v>
      </c>
      <c r="AU861" s="258" t="s">
        <v>89</v>
      </c>
      <c r="AV861" s="14" t="s">
        <v>134</v>
      </c>
      <c r="AW861" s="14" t="s">
        <v>34</v>
      </c>
      <c r="AX861" s="14" t="s">
        <v>87</v>
      </c>
      <c r="AY861" s="258" t="s">
        <v>127</v>
      </c>
    </row>
    <row r="862" s="2" customFormat="1" ht="16.5" customHeight="1">
      <c r="A862" s="39"/>
      <c r="B862" s="40"/>
      <c r="C862" s="273" t="s">
        <v>1056</v>
      </c>
      <c r="D862" s="273" t="s">
        <v>295</v>
      </c>
      <c r="E862" s="274" t="s">
        <v>1057</v>
      </c>
      <c r="F862" s="275" t="s">
        <v>1058</v>
      </c>
      <c r="G862" s="276" t="s">
        <v>205</v>
      </c>
      <c r="H862" s="277">
        <v>1.694</v>
      </c>
      <c r="I862" s="278"/>
      <c r="J862" s="279">
        <f>ROUND(I862*H862,2)</f>
        <v>0</v>
      </c>
      <c r="K862" s="275" t="s">
        <v>1</v>
      </c>
      <c r="L862" s="280"/>
      <c r="M862" s="281" t="s">
        <v>1</v>
      </c>
      <c r="N862" s="282" t="s">
        <v>44</v>
      </c>
      <c r="O862" s="92"/>
      <c r="P862" s="228">
        <f>O862*H862</f>
        <v>0</v>
      </c>
      <c r="Q862" s="228">
        <v>0.00084999999999999995</v>
      </c>
      <c r="R862" s="228">
        <f>Q862*H862</f>
        <v>0.0014398999999999998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460</v>
      </c>
      <c r="AT862" s="230" t="s">
        <v>295</v>
      </c>
      <c r="AU862" s="230" t="s">
        <v>89</v>
      </c>
      <c r="AY862" s="18" t="s">
        <v>127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87</v>
      </c>
      <c r="BK862" s="231">
        <f>ROUND(I862*H862,2)</f>
        <v>0</v>
      </c>
      <c r="BL862" s="18" t="s">
        <v>206</v>
      </c>
      <c r="BM862" s="230" t="s">
        <v>1059</v>
      </c>
    </row>
    <row r="863" s="2" customFormat="1">
      <c r="A863" s="39"/>
      <c r="B863" s="40"/>
      <c r="C863" s="41"/>
      <c r="D863" s="232" t="s">
        <v>136</v>
      </c>
      <c r="E863" s="41"/>
      <c r="F863" s="233" t="s">
        <v>1058</v>
      </c>
      <c r="G863" s="41"/>
      <c r="H863" s="41"/>
      <c r="I863" s="234"/>
      <c r="J863" s="41"/>
      <c r="K863" s="41"/>
      <c r="L863" s="45"/>
      <c r="M863" s="235"/>
      <c r="N863" s="236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136</v>
      </c>
      <c r="AU863" s="18" t="s">
        <v>89</v>
      </c>
    </row>
    <row r="864" s="13" customFormat="1">
      <c r="A864" s="13"/>
      <c r="B864" s="237"/>
      <c r="C864" s="238"/>
      <c r="D864" s="232" t="s">
        <v>138</v>
      </c>
      <c r="E864" s="239" t="s">
        <v>1</v>
      </c>
      <c r="F864" s="240" t="s">
        <v>1054</v>
      </c>
      <c r="G864" s="238"/>
      <c r="H864" s="241">
        <v>1.694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138</v>
      </c>
      <c r="AU864" s="247" t="s">
        <v>89</v>
      </c>
      <c r="AV864" s="13" t="s">
        <v>89</v>
      </c>
      <c r="AW864" s="13" t="s">
        <v>34</v>
      </c>
      <c r="AX864" s="13" t="s">
        <v>87</v>
      </c>
      <c r="AY864" s="247" t="s">
        <v>127</v>
      </c>
    </row>
    <row r="865" s="2" customFormat="1" ht="16.5" customHeight="1">
      <c r="A865" s="39"/>
      <c r="B865" s="40"/>
      <c r="C865" s="273" t="s">
        <v>1060</v>
      </c>
      <c r="D865" s="273" t="s">
        <v>295</v>
      </c>
      <c r="E865" s="274" t="s">
        <v>1061</v>
      </c>
      <c r="F865" s="275" t="s">
        <v>1062</v>
      </c>
      <c r="G865" s="276" t="s">
        <v>205</v>
      </c>
      <c r="H865" s="277">
        <v>1.1879999999999999</v>
      </c>
      <c r="I865" s="278"/>
      <c r="J865" s="279">
        <f>ROUND(I865*H865,2)</f>
        <v>0</v>
      </c>
      <c r="K865" s="275" t="s">
        <v>1</v>
      </c>
      <c r="L865" s="280"/>
      <c r="M865" s="281" t="s">
        <v>1</v>
      </c>
      <c r="N865" s="282" t="s">
        <v>44</v>
      </c>
      <c r="O865" s="92"/>
      <c r="P865" s="228">
        <f>O865*H865</f>
        <v>0</v>
      </c>
      <c r="Q865" s="228">
        <v>0.0013600000000000001</v>
      </c>
      <c r="R865" s="228">
        <f>Q865*H865</f>
        <v>0.00161568</v>
      </c>
      <c r="S865" s="228">
        <v>0</v>
      </c>
      <c r="T865" s="229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0" t="s">
        <v>460</v>
      </c>
      <c r="AT865" s="230" t="s">
        <v>295</v>
      </c>
      <c r="AU865" s="230" t="s">
        <v>89</v>
      </c>
      <c r="AY865" s="18" t="s">
        <v>127</v>
      </c>
      <c r="BE865" s="231">
        <f>IF(N865="základní",J865,0)</f>
        <v>0</v>
      </c>
      <c r="BF865" s="231">
        <f>IF(N865="snížená",J865,0)</f>
        <v>0</v>
      </c>
      <c r="BG865" s="231">
        <f>IF(N865="zákl. přenesená",J865,0)</f>
        <v>0</v>
      </c>
      <c r="BH865" s="231">
        <f>IF(N865="sníž. přenesená",J865,0)</f>
        <v>0</v>
      </c>
      <c r="BI865" s="231">
        <f>IF(N865="nulová",J865,0)</f>
        <v>0</v>
      </c>
      <c r="BJ865" s="18" t="s">
        <v>87</v>
      </c>
      <c r="BK865" s="231">
        <f>ROUND(I865*H865,2)</f>
        <v>0</v>
      </c>
      <c r="BL865" s="18" t="s">
        <v>206</v>
      </c>
      <c r="BM865" s="230" t="s">
        <v>1063</v>
      </c>
    </row>
    <row r="866" s="2" customFormat="1">
      <c r="A866" s="39"/>
      <c r="B866" s="40"/>
      <c r="C866" s="41"/>
      <c r="D866" s="232" t="s">
        <v>136</v>
      </c>
      <c r="E866" s="41"/>
      <c r="F866" s="233" t="s">
        <v>1062</v>
      </c>
      <c r="G866" s="41"/>
      <c r="H866" s="41"/>
      <c r="I866" s="234"/>
      <c r="J866" s="41"/>
      <c r="K866" s="41"/>
      <c r="L866" s="45"/>
      <c r="M866" s="235"/>
      <c r="N866" s="236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136</v>
      </c>
      <c r="AU866" s="18" t="s">
        <v>89</v>
      </c>
    </row>
    <row r="867" s="13" customFormat="1">
      <c r="A867" s="13"/>
      <c r="B867" s="237"/>
      <c r="C867" s="238"/>
      <c r="D867" s="232" t="s">
        <v>138</v>
      </c>
      <c r="E867" s="239" t="s">
        <v>1</v>
      </c>
      <c r="F867" s="240" t="s">
        <v>1055</v>
      </c>
      <c r="G867" s="238"/>
      <c r="H867" s="241">
        <v>1.1879999999999999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7" t="s">
        <v>138</v>
      </c>
      <c r="AU867" s="247" t="s">
        <v>89</v>
      </c>
      <c r="AV867" s="13" t="s">
        <v>89</v>
      </c>
      <c r="AW867" s="13" t="s">
        <v>34</v>
      </c>
      <c r="AX867" s="13" t="s">
        <v>87</v>
      </c>
      <c r="AY867" s="247" t="s">
        <v>127</v>
      </c>
    </row>
    <row r="868" s="2" customFormat="1">
      <c r="A868" s="39"/>
      <c r="B868" s="40"/>
      <c r="C868" s="219" t="s">
        <v>1064</v>
      </c>
      <c r="D868" s="219" t="s">
        <v>130</v>
      </c>
      <c r="E868" s="220" t="s">
        <v>1065</v>
      </c>
      <c r="F868" s="221" t="s">
        <v>1066</v>
      </c>
      <c r="G868" s="222" t="s">
        <v>205</v>
      </c>
      <c r="H868" s="223">
        <v>245.554</v>
      </c>
      <c r="I868" s="224"/>
      <c r="J868" s="225">
        <f>ROUND(I868*H868,2)</f>
        <v>0</v>
      </c>
      <c r="K868" s="221" t="s">
        <v>1</v>
      </c>
      <c r="L868" s="45"/>
      <c r="M868" s="226" t="s">
        <v>1</v>
      </c>
      <c r="N868" s="227" t="s">
        <v>44</v>
      </c>
      <c r="O868" s="92"/>
      <c r="P868" s="228">
        <f>O868*H868</f>
        <v>0</v>
      </c>
      <c r="Q868" s="228">
        <v>0</v>
      </c>
      <c r="R868" s="228">
        <f>Q868*H868</f>
        <v>0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206</v>
      </c>
      <c r="AT868" s="230" t="s">
        <v>130</v>
      </c>
      <c r="AU868" s="230" t="s">
        <v>89</v>
      </c>
      <c r="AY868" s="18" t="s">
        <v>127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87</v>
      </c>
      <c r="BK868" s="231">
        <f>ROUND(I868*H868,2)</f>
        <v>0</v>
      </c>
      <c r="BL868" s="18" t="s">
        <v>206</v>
      </c>
      <c r="BM868" s="230" t="s">
        <v>1067</v>
      </c>
    </row>
    <row r="869" s="2" customFormat="1">
      <c r="A869" s="39"/>
      <c r="B869" s="40"/>
      <c r="C869" s="41"/>
      <c r="D869" s="232" t="s">
        <v>136</v>
      </c>
      <c r="E869" s="41"/>
      <c r="F869" s="233" t="s">
        <v>1068</v>
      </c>
      <c r="G869" s="41"/>
      <c r="H869" s="41"/>
      <c r="I869" s="234"/>
      <c r="J869" s="41"/>
      <c r="K869" s="41"/>
      <c r="L869" s="45"/>
      <c r="M869" s="235"/>
      <c r="N869" s="236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136</v>
      </c>
      <c r="AU869" s="18" t="s">
        <v>89</v>
      </c>
    </row>
    <row r="870" s="13" customFormat="1">
      <c r="A870" s="13"/>
      <c r="B870" s="237"/>
      <c r="C870" s="238"/>
      <c r="D870" s="232" t="s">
        <v>138</v>
      </c>
      <c r="E870" s="239" t="s">
        <v>1</v>
      </c>
      <c r="F870" s="240" t="s">
        <v>1069</v>
      </c>
      <c r="G870" s="238"/>
      <c r="H870" s="241">
        <v>245.554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138</v>
      </c>
      <c r="AU870" s="247" t="s">
        <v>89</v>
      </c>
      <c r="AV870" s="13" t="s">
        <v>89</v>
      </c>
      <c r="AW870" s="13" t="s">
        <v>34</v>
      </c>
      <c r="AX870" s="13" t="s">
        <v>87</v>
      </c>
      <c r="AY870" s="247" t="s">
        <v>127</v>
      </c>
    </row>
    <row r="871" s="2" customFormat="1">
      <c r="A871" s="39"/>
      <c r="B871" s="40"/>
      <c r="C871" s="273" t="s">
        <v>1070</v>
      </c>
      <c r="D871" s="273" t="s">
        <v>295</v>
      </c>
      <c r="E871" s="274" t="s">
        <v>1071</v>
      </c>
      <c r="F871" s="275" t="s">
        <v>1072</v>
      </c>
      <c r="G871" s="276" t="s">
        <v>205</v>
      </c>
      <c r="H871" s="277">
        <v>250.465</v>
      </c>
      <c r="I871" s="278"/>
      <c r="J871" s="279">
        <f>ROUND(I871*H871,2)</f>
        <v>0</v>
      </c>
      <c r="K871" s="275" t="s">
        <v>1</v>
      </c>
      <c r="L871" s="280"/>
      <c r="M871" s="281" t="s">
        <v>1</v>
      </c>
      <c r="N871" s="282" t="s">
        <v>44</v>
      </c>
      <c r="O871" s="92"/>
      <c r="P871" s="228">
        <f>O871*H871</f>
        <v>0</v>
      </c>
      <c r="Q871" s="228">
        <v>0.0028800000000000002</v>
      </c>
      <c r="R871" s="228">
        <f>Q871*H871</f>
        <v>0.72133920000000007</v>
      </c>
      <c r="S871" s="228">
        <v>0</v>
      </c>
      <c r="T871" s="229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460</v>
      </c>
      <c r="AT871" s="230" t="s">
        <v>295</v>
      </c>
      <c r="AU871" s="230" t="s">
        <v>89</v>
      </c>
      <c r="AY871" s="18" t="s">
        <v>127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87</v>
      </c>
      <c r="BK871" s="231">
        <f>ROUND(I871*H871,2)</f>
        <v>0</v>
      </c>
      <c r="BL871" s="18" t="s">
        <v>206</v>
      </c>
      <c r="BM871" s="230" t="s">
        <v>1073</v>
      </c>
    </row>
    <row r="872" s="2" customFormat="1">
      <c r="A872" s="39"/>
      <c r="B872" s="40"/>
      <c r="C872" s="41"/>
      <c r="D872" s="232" t="s">
        <v>136</v>
      </c>
      <c r="E872" s="41"/>
      <c r="F872" s="233" t="s">
        <v>1072</v>
      </c>
      <c r="G872" s="41"/>
      <c r="H872" s="41"/>
      <c r="I872" s="234"/>
      <c r="J872" s="41"/>
      <c r="K872" s="41"/>
      <c r="L872" s="45"/>
      <c r="M872" s="235"/>
      <c r="N872" s="236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136</v>
      </c>
      <c r="AU872" s="18" t="s">
        <v>89</v>
      </c>
    </row>
    <row r="873" s="13" customFormat="1">
      <c r="A873" s="13"/>
      <c r="B873" s="237"/>
      <c r="C873" s="238"/>
      <c r="D873" s="232" t="s">
        <v>138</v>
      </c>
      <c r="E873" s="239" t="s">
        <v>1</v>
      </c>
      <c r="F873" s="240" t="s">
        <v>1069</v>
      </c>
      <c r="G873" s="238"/>
      <c r="H873" s="241">
        <v>245.554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7" t="s">
        <v>138</v>
      </c>
      <c r="AU873" s="247" t="s">
        <v>89</v>
      </c>
      <c r="AV873" s="13" t="s">
        <v>89</v>
      </c>
      <c r="AW873" s="13" t="s">
        <v>34</v>
      </c>
      <c r="AX873" s="13" t="s">
        <v>79</v>
      </c>
      <c r="AY873" s="247" t="s">
        <v>127</v>
      </c>
    </row>
    <row r="874" s="13" customFormat="1">
      <c r="A874" s="13"/>
      <c r="B874" s="237"/>
      <c r="C874" s="238"/>
      <c r="D874" s="232" t="s">
        <v>138</v>
      </c>
      <c r="E874" s="239" t="s">
        <v>1</v>
      </c>
      <c r="F874" s="240" t="s">
        <v>1074</v>
      </c>
      <c r="G874" s="238"/>
      <c r="H874" s="241">
        <v>250.465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7" t="s">
        <v>138</v>
      </c>
      <c r="AU874" s="247" t="s">
        <v>89</v>
      </c>
      <c r="AV874" s="13" t="s">
        <v>89</v>
      </c>
      <c r="AW874" s="13" t="s">
        <v>34</v>
      </c>
      <c r="AX874" s="13" t="s">
        <v>87</v>
      </c>
      <c r="AY874" s="247" t="s">
        <v>127</v>
      </c>
    </row>
    <row r="875" s="2" customFormat="1">
      <c r="A875" s="39"/>
      <c r="B875" s="40"/>
      <c r="C875" s="219" t="s">
        <v>1075</v>
      </c>
      <c r="D875" s="219" t="s">
        <v>130</v>
      </c>
      <c r="E875" s="220" t="s">
        <v>1076</v>
      </c>
      <c r="F875" s="221" t="s">
        <v>1077</v>
      </c>
      <c r="G875" s="222" t="s">
        <v>205</v>
      </c>
      <c r="H875" s="223">
        <v>245.554</v>
      </c>
      <c r="I875" s="224"/>
      <c r="J875" s="225">
        <f>ROUND(I875*H875,2)</f>
        <v>0</v>
      </c>
      <c r="K875" s="221" t="s">
        <v>1</v>
      </c>
      <c r="L875" s="45"/>
      <c r="M875" s="226" t="s">
        <v>1</v>
      </c>
      <c r="N875" s="227" t="s">
        <v>44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</v>
      </c>
      <c r="T875" s="229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206</v>
      </c>
      <c r="AT875" s="230" t="s">
        <v>130</v>
      </c>
      <c r="AU875" s="230" t="s">
        <v>89</v>
      </c>
      <c r="AY875" s="18" t="s">
        <v>127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87</v>
      </c>
      <c r="BK875" s="231">
        <f>ROUND(I875*H875,2)</f>
        <v>0</v>
      </c>
      <c r="BL875" s="18" t="s">
        <v>206</v>
      </c>
      <c r="BM875" s="230" t="s">
        <v>1078</v>
      </c>
    </row>
    <row r="876" s="2" customFormat="1">
      <c r="A876" s="39"/>
      <c r="B876" s="40"/>
      <c r="C876" s="41"/>
      <c r="D876" s="232" t="s">
        <v>136</v>
      </c>
      <c r="E876" s="41"/>
      <c r="F876" s="233" t="s">
        <v>1079</v>
      </c>
      <c r="G876" s="41"/>
      <c r="H876" s="41"/>
      <c r="I876" s="234"/>
      <c r="J876" s="41"/>
      <c r="K876" s="41"/>
      <c r="L876" s="45"/>
      <c r="M876" s="235"/>
      <c r="N876" s="236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136</v>
      </c>
      <c r="AU876" s="18" t="s">
        <v>89</v>
      </c>
    </row>
    <row r="877" s="13" customFormat="1">
      <c r="A877" s="13"/>
      <c r="B877" s="237"/>
      <c r="C877" s="238"/>
      <c r="D877" s="232" t="s">
        <v>138</v>
      </c>
      <c r="E877" s="239" t="s">
        <v>1</v>
      </c>
      <c r="F877" s="240" t="s">
        <v>1069</v>
      </c>
      <c r="G877" s="238"/>
      <c r="H877" s="241">
        <v>245.554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7" t="s">
        <v>138</v>
      </c>
      <c r="AU877" s="247" t="s">
        <v>89</v>
      </c>
      <c r="AV877" s="13" t="s">
        <v>89</v>
      </c>
      <c r="AW877" s="13" t="s">
        <v>34</v>
      </c>
      <c r="AX877" s="13" t="s">
        <v>87</v>
      </c>
      <c r="AY877" s="247" t="s">
        <v>127</v>
      </c>
    </row>
    <row r="878" s="2" customFormat="1">
      <c r="A878" s="39"/>
      <c r="B878" s="40"/>
      <c r="C878" s="273" t="s">
        <v>1080</v>
      </c>
      <c r="D878" s="273" t="s">
        <v>295</v>
      </c>
      <c r="E878" s="274" t="s">
        <v>1081</v>
      </c>
      <c r="F878" s="275" t="s">
        <v>1082</v>
      </c>
      <c r="G878" s="276" t="s">
        <v>205</v>
      </c>
      <c r="H878" s="277">
        <v>250.465</v>
      </c>
      <c r="I878" s="278"/>
      <c r="J878" s="279">
        <f>ROUND(I878*H878,2)</f>
        <v>0</v>
      </c>
      <c r="K878" s="275" t="s">
        <v>1</v>
      </c>
      <c r="L878" s="280"/>
      <c r="M878" s="281" t="s">
        <v>1</v>
      </c>
      <c r="N878" s="282" t="s">
        <v>44</v>
      </c>
      <c r="O878" s="92"/>
      <c r="P878" s="228">
        <f>O878*H878</f>
        <v>0</v>
      </c>
      <c r="Q878" s="228">
        <v>0.0021700000000000001</v>
      </c>
      <c r="R878" s="228">
        <f>Q878*H878</f>
        <v>0.54350905000000005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460</v>
      </c>
      <c r="AT878" s="230" t="s">
        <v>295</v>
      </c>
      <c r="AU878" s="230" t="s">
        <v>89</v>
      </c>
      <c r="AY878" s="18" t="s">
        <v>127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87</v>
      </c>
      <c r="BK878" s="231">
        <f>ROUND(I878*H878,2)</f>
        <v>0</v>
      </c>
      <c r="BL878" s="18" t="s">
        <v>206</v>
      </c>
      <c r="BM878" s="230" t="s">
        <v>1083</v>
      </c>
    </row>
    <row r="879" s="2" customFormat="1">
      <c r="A879" s="39"/>
      <c r="B879" s="40"/>
      <c r="C879" s="41"/>
      <c r="D879" s="232" t="s">
        <v>136</v>
      </c>
      <c r="E879" s="41"/>
      <c r="F879" s="233" t="s">
        <v>1082</v>
      </c>
      <c r="G879" s="41"/>
      <c r="H879" s="41"/>
      <c r="I879" s="234"/>
      <c r="J879" s="41"/>
      <c r="K879" s="41"/>
      <c r="L879" s="45"/>
      <c r="M879" s="235"/>
      <c r="N879" s="236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136</v>
      </c>
      <c r="AU879" s="18" t="s">
        <v>89</v>
      </c>
    </row>
    <row r="880" s="13" customFormat="1">
      <c r="A880" s="13"/>
      <c r="B880" s="237"/>
      <c r="C880" s="238"/>
      <c r="D880" s="232" t="s">
        <v>138</v>
      </c>
      <c r="E880" s="239" t="s">
        <v>1</v>
      </c>
      <c r="F880" s="240" t="s">
        <v>1069</v>
      </c>
      <c r="G880" s="238"/>
      <c r="H880" s="241">
        <v>245.554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7" t="s">
        <v>138</v>
      </c>
      <c r="AU880" s="247" t="s">
        <v>89</v>
      </c>
      <c r="AV880" s="13" t="s">
        <v>89</v>
      </c>
      <c r="AW880" s="13" t="s">
        <v>34</v>
      </c>
      <c r="AX880" s="13" t="s">
        <v>79</v>
      </c>
      <c r="AY880" s="247" t="s">
        <v>127</v>
      </c>
    </row>
    <row r="881" s="13" customFormat="1">
      <c r="A881" s="13"/>
      <c r="B881" s="237"/>
      <c r="C881" s="238"/>
      <c r="D881" s="232" t="s">
        <v>138</v>
      </c>
      <c r="E881" s="239" t="s">
        <v>1</v>
      </c>
      <c r="F881" s="240" t="s">
        <v>1074</v>
      </c>
      <c r="G881" s="238"/>
      <c r="H881" s="241">
        <v>250.465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7" t="s">
        <v>138</v>
      </c>
      <c r="AU881" s="247" t="s">
        <v>89</v>
      </c>
      <c r="AV881" s="13" t="s">
        <v>89</v>
      </c>
      <c r="AW881" s="13" t="s">
        <v>34</v>
      </c>
      <c r="AX881" s="13" t="s">
        <v>87</v>
      </c>
      <c r="AY881" s="247" t="s">
        <v>127</v>
      </c>
    </row>
    <row r="882" s="2" customFormat="1">
      <c r="A882" s="39"/>
      <c r="B882" s="40"/>
      <c r="C882" s="219" t="s">
        <v>1084</v>
      </c>
      <c r="D882" s="219" t="s">
        <v>130</v>
      </c>
      <c r="E882" s="220" t="s">
        <v>1085</v>
      </c>
      <c r="F882" s="221" t="s">
        <v>1086</v>
      </c>
      <c r="G882" s="222" t="s">
        <v>144</v>
      </c>
      <c r="H882" s="223">
        <v>1.7609999999999999</v>
      </c>
      <c r="I882" s="224"/>
      <c r="J882" s="225">
        <f>ROUND(I882*H882,2)</f>
        <v>0</v>
      </c>
      <c r="K882" s="221" t="s">
        <v>1</v>
      </c>
      <c r="L882" s="45"/>
      <c r="M882" s="226" t="s">
        <v>1</v>
      </c>
      <c r="N882" s="227" t="s">
        <v>44</v>
      </c>
      <c r="O882" s="92"/>
      <c r="P882" s="228">
        <f>O882*H882</f>
        <v>0</v>
      </c>
      <c r="Q882" s="228">
        <v>0</v>
      </c>
      <c r="R882" s="228">
        <f>Q882*H882</f>
        <v>0</v>
      </c>
      <c r="S882" s="228">
        <v>0</v>
      </c>
      <c r="T882" s="229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0" t="s">
        <v>206</v>
      </c>
      <c r="AT882" s="230" t="s">
        <v>130</v>
      </c>
      <c r="AU882" s="230" t="s">
        <v>89</v>
      </c>
      <c r="AY882" s="18" t="s">
        <v>127</v>
      </c>
      <c r="BE882" s="231">
        <f>IF(N882="základní",J882,0)</f>
        <v>0</v>
      </c>
      <c r="BF882" s="231">
        <f>IF(N882="snížená",J882,0)</f>
        <v>0</v>
      </c>
      <c r="BG882" s="231">
        <f>IF(N882="zákl. přenesená",J882,0)</f>
        <v>0</v>
      </c>
      <c r="BH882" s="231">
        <f>IF(N882="sníž. přenesená",J882,0)</f>
        <v>0</v>
      </c>
      <c r="BI882" s="231">
        <f>IF(N882="nulová",J882,0)</f>
        <v>0</v>
      </c>
      <c r="BJ882" s="18" t="s">
        <v>87</v>
      </c>
      <c r="BK882" s="231">
        <f>ROUND(I882*H882,2)</f>
        <v>0</v>
      </c>
      <c r="BL882" s="18" t="s">
        <v>206</v>
      </c>
      <c r="BM882" s="230" t="s">
        <v>1087</v>
      </c>
    </row>
    <row r="883" s="2" customFormat="1">
      <c r="A883" s="39"/>
      <c r="B883" s="40"/>
      <c r="C883" s="41"/>
      <c r="D883" s="232" t="s">
        <v>136</v>
      </c>
      <c r="E883" s="41"/>
      <c r="F883" s="233" t="s">
        <v>1088</v>
      </c>
      <c r="G883" s="41"/>
      <c r="H883" s="41"/>
      <c r="I883" s="234"/>
      <c r="J883" s="41"/>
      <c r="K883" s="41"/>
      <c r="L883" s="45"/>
      <c r="M883" s="235"/>
      <c r="N883" s="236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136</v>
      </c>
      <c r="AU883" s="18" t="s">
        <v>89</v>
      </c>
    </row>
    <row r="884" s="12" customFormat="1" ht="22.8" customHeight="1">
      <c r="A884" s="12"/>
      <c r="B884" s="203"/>
      <c r="C884" s="204"/>
      <c r="D884" s="205" t="s">
        <v>78</v>
      </c>
      <c r="E884" s="217" t="s">
        <v>1089</v>
      </c>
      <c r="F884" s="217" t="s">
        <v>1090</v>
      </c>
      <c r="G884" s="204"/>
      <c r="H884" s="204"/>
      <c r="I884" s="207"/>
      <c r="J884" s="218">
        <f>BK884</f>
        <v>0</v>
      </c>
      <c r="K884" s="204"/>
      <c r="L884" s="209"/>
      <c r="M884" s="210"/>
      <c r="N884" s="211"/>
      <c r="O884" s="211"/>
      <c r="P884" s="212">
        <f>SUM(P885:P886)</f>
        <v>0</v>
      </c>
      <c r="Q884" s="211"/>
      <c r="R884" s="212">
        <f>SUM(R885:R886)</f>
        <v>0</v>
      </c>
      <c r="S884" s="211"/>
      <c r="T884" s="213">
        <f>SUM(T885:T886)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4" t="s">
        <v>89</v>
      </c>
      <c r="AT884" s="215" t="s">
        <v>78</v>
      </c>
      <c r="AU884" s="215" t="s">
        <v>87</v>
      </c>
      <c r="AY884" s="214" t="s">
        <v>127</v>
      </c>
      <c r="BK884" s="216">
        <f>SUM(BK885:BK886)</f>
        <v>0</v>
      </c>
    </row>
    <row r="885" s="2" customFormat="1" ht="16.5" customHeight="1">
      <c r="A885" s="39"/>
      <c r="B885" s="40"/>
      <c r="C885" s="219" t="s">
        <v>1091</v>
      </c>
      <c r="D885" s="219" t="s">
        <v>130</v>
      </c>
      <c r="E885" s="220" t="s">
        <v>1092</v>
      </c>
      <c r="F885" s="221" t="s">
        <v>1093</v>
      </c>
      <c r="G885" s="222" t="s">
        <v>1094</v>
      </c>
      <c r="H885" s="223">
        <v>1</v>
      </c>
      <c r="I885" s="224"/>
      <c r="J885" s="225">
        <f>ROUND(I885*H885,2)</f>
        <v>0</v>
      </c>
      <c r="K885" s="221" t="s">
        <v>1</v>
      </c>
      <c r="L885" s="45"/>
      <c r="M885" s="226" t="s">
        <v>1</v>
      </c>
      <c r="N885" s="227" t="s">
        <v>44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206</v>
      </c>
      <c r="AT885" s="230" t="s">
        <v>130</v>
      </c>
      <c r="AU885" s="230" t="s">
        <v>89</v>
      </c>
      <c r="AY885" s="18" t="s">
        <v>127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87</v>
      </c>
      <c r="BK885" s="231">
        <f>ROUND(I885*H885,2)</f>
        <v>0</v>
      </c>
      <c r="BL885" s="18" t="s">
        <v>206</v>
      </c>
      <c r="BM885" s="230" t="s">
        <v>1095</v>
      </c>
    </row>
    <row r="886" s="2" customFormat="1">
      <c r="A886" s="39"/>
      <c r="B886" s="40"/>
      <c r="C886" s="41"/>
      <c r="D886" s="232" t="s">
        <v>136</v>
      </c>
      <c r="E886" s="41"/>
      <c r="F886" s="233" t="s">
        <v>1093</v>
      </c>
      <c r="G886" s="41"/>
      <c r="H886" s="41"/>
      <c r="I886" s="234"/>
      <c r="J886" s="41"/>
      <c r="K886" s="41"/>
      <c r="L886" s="45"/>
      <c r="M886" s="235"/>
      <c r="N886" s="236"/>
      <c r="O886" s="92"/>
      <c r="P886" s="92"/>
      <c r="Q886" s="92"/>
      <c r="R886" s="92"/>
      <c r="S886" s="92"/>
      <c r="T886" s="93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136</v>
      </c>
      <c r="AU886" s="18" t="s">
        <v>89</v>
      </c>
    </row>
    <row r="887" s="12" customFormat="1" ht="22.8" customHeight="1">
      <c r="A887" s="12"/>
      <c r="B887" s="203"/>
      <c r="C887" s="204"/>
      <c r="D887" s="205" t="s">
        <v>78</v>
      </c>
      <c r="E887" s="217" t="s">
        <v>1096</v>
      </c>
      <c r="F887" s="217" t="s">
        <v>1097</v>
      </c>
      <c r="G887" s="204"/>
      <c r="H887" s="204"/>
      <c r="I887" s="207"/>
      <c r="J887" s="218">
        <f>BK887</f>
        <v>0</v>
      </c>
      <c r="K887" s="204"/>
      <c r="L887" s="209"/>
      <c r="M887" s="210"/>
      <c r="N887" s="211"/>
      <c r="O887" s="211"/>
      <c r="P887" s="212">
        <f>SUM(P888:P889)</f>
        <v>0</v>
      </c>
      <c r="Q887" s="211"/>
      <c r="R887" s="212">
        <f>SUM(R888:R889)</f>
        <v>0</v>
      </c>
      <c r="S887" s="211"/>
      <c r="T887" s="213">
        <f>SUM(T888:T889)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14" t="s">
        <v>89</v>
      </c>
      <c r="AT887" s="215" t="s">
        <v>78</v>
      </c>
      <c r="AU887" s="215" t="s">
        <v>87</v>
      </c>
      <c r="AY887" s="214" t="s">
        <v>127</v>
      </c>
      <c r="BK887" s="216">
        <f>SUM(BK888:BK889)</f>
        <v>0</v>
      </c>
    </row>
    <row r="888" s="2" customFormat="1" ht="16.5" customHeight="1">
      <c r="A888" s="39"/>
      <c r="B888" s="40"/>
      <c r="C888" s="219" t="s">
        <v>1098</v>
      </c>
      <c r="D888" s="219" t="s">
        <v>130</v>
      </c>
      <c r="E888" s="220" t="s">
        <v>1099</v>
      </c>
      <c r="F888" s="221" t="s">
        <v>1100</v>
      </c>
      <c r="G888" s="222" t="s">
        <v>1094</v>
      </c>
      <c r="H888" s="223">
        <v>1</v>
      </c>
      <c r="I888" s="224"/>
      <c r="J888" s="225">
        <f>ROUND(I888*H888,2)</f>
        <v>0</v>
      </c>
      <c r="K888" s="221" t="s">
        <v>1</v>
      </c>
      <c r="L888" s="45"/>
      <c r="M888" s="226" t="s">
        <v>1</v>
      </c>
      <c r="N888" s="227" t="s">
        <v>44</v>
      </c>
      <c r="O888" s="92"/>
      <c r="P888" s="228">
        <f>O888*H888</f>
        <v>0</v>
      </c>
      <c r="Q888" s="228">
        <v>0</v>
      </c>
      <c r="R888" s="228">
        <f>Q888*H888</f>
        <v>0</v>
      </c>
      <c r="S888" s="228">
        <v>0</v>
      </c>
      <c r="T888" s="229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0" t="s">
        <v>206</v>
      </c>
      <c r="AT888" s="230" t="s">
        <v>130</v>
      </c>
      <c r="AU888" s="230" t="s">
        <v>89</v>
      </c>
      <c r="AY888" s="18" t="s">
        <v>127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8" t="s">
        <v>87</v>
      </c>
      <c r="BK888" s="231">
        <f>ROUND(I888*H888,2)</f>
        <v>0</v>
      </c>
      <c r="BL888" s="18" t="s">
        <v>206</v>
      </c>
      <c r="BM888" s="230" t="s">
        <v>1101</v>
      </c>
    </row>
    <row r="889" s="2" customFormat="1">
      <c r="A889" s="39"/>
      <c r="B889" s="40"/>
      <c r="C889" s="41"/>
      <c r="D889" s="232" t="s">
        <v>136</v>
      </c>
      <c r="E889" s="41"/>
      <c r="F889" s="233" t="s">
        <v>1100</v>
      </c>
      <c r="G889" s="41"/>
      <c r="H889" s="41"/>
      <c r="I889" s="234"/>
      <c r="J889" s="41"/>
      <c r="K889" s="41"/>
      <c r="L889" s="45"/>
      <c r="M889" s="235"/>
      <c r="N889" s="236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136</v>
      </c>
      <c r="AU889" s="18" t="s">
        <v>89</v>
      </c>
    </row>
    <row r="890" s="12" customFormat="1" ht="22.8" customHeight="1">
      <c r="A890" s="12"/>
      <c r="B890" s="203"/>
      <c r="C890" s="204"/>
      <c r="D890" s="205" t="s">
        <v>78</v>
      </c>
      <c r="E890" s="217" t="s">
        <v>1102</v>
      </c>
      <c r="F890" s="217" t="s">
        <v>1103</v>
      </c>
      <c r="G890" s="204"/>
      <c r="H890" s="204"/>
      <c r="I890" s="207"/>
      <c r="J890" s="218">
        <f>BK890</f>
        <v>0</v>
      </c>
      <c r="K890" s="204"/>
      <c r="L890" s="209"/>
      <c r="M890" s="210"/>
      <c r="N890" s="211"/>
      <c r="O890" s="211"/>
      <c r="P890" s="212">
        <f>SUM(P891:P892)</f>
        <v>0</v>
      </c>
      <c r="Q890" s="211"/>
      <c r="R890" s="212">
        <f>SUM(R891:R892)</f>
        <v>0</v>
      </c>
      <c r="S890" s="211"/>
      <c r="T890" s="213">
        <f>SUM(T891:T892)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14" t="s">
        <v>89</v>
      </c>
      <c r="AT890" s="215" t="s">
        <v>78</v>
      </c>
      <c r="AU890" s="215" t="s">
        <v>87</v>
      </c>
      <c r="AY890" s="214" t="s">
        <v>127</v>
      </c>
      <c r="BK890" s="216">
        <f>SUM(BK891:BK892)</f>
        <v>0</v>
      </c>
    </row>
    <row r="891" s="2" customFormat="1" ht="16.5" customHeight="1">
      <c r="A891" s="39"/>
      <c r="B891" s="40"/>
      <c r="C891" s="219" t="s">
        <v>1104</v>
      </c>
      <c r="D891" s="219" t="s">
        <v>130</v>
      </c>
      <c r="E891" s="220" t="s">
        <v>1105</v>
      </c>
      <c r="F891" s="221" t="s">
        <v>1106</v>
      </c>
      <c r="G891" s="222" t="s">
        <v>1094</v>
      </c>
      <c r="H891" s="223">
        <v>1</v>
      </c>
      <c r="I891" s="224"/>
      <c r="J891" s="225">
        <f>ROUND(I891*H891,2)</f>
        <v>0</v>
      </c>
      <c r="K891" s="221" t="s">
        <v>1</v>
      </c>
      <c r="L891" s="45"/>
      <c r="M891" s="226" t="s">
        <v>1</v>
      </c>
      <c r="N891" s="227" t="s">
        <v>44</v>
      </c>
      <c r="O891" s="92"/>
      <c r="P891" s="228">
        <f>O891*H891</f>
        <v>0</v>
      </c>
      <c r="Q891" s="228">
        <v>0</v>
      </c>
      <c r="R891" s="228">
        <f>Q891*H891</f>
        <v>0</v>
      </c>
      <c r="S891" s="228">
        <v>0</v>
      </c>
      <c r="T891" s="229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0" t="s">
        <v>134</v>
      </c>
      <c r="AT891" s="230" t="s">
        <v>130</v>
      </c>
      <c r="AU891" s="230" t="s">
        <v>89</v>
      </c>
      <c r="AY891" s="18" t="s">
        <v>127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8" t="s">
        <v>87</v>
      </c>
      <c r="BK891" s="231">
        <f>ROUND(I891*H891,2)</f>
        <v>0</v>
      </c>
      <c r="BL891" s="18" t="s">
        <v>134</v>
      </c>
      <c r="BM891" s="230" t="s">
        <v>1107</v>
      </c>
    </row>
    <row r="892" s="2" customFormat="1">
      <c r="A892" s="39"/>
      <c r="B892" s="40"/>
      <c r="C892" s="41"/>
      <c r="D892" s="232" t="s">
        <v>136</v>
      </c>
      <c r="E892" s="41"/>
      <c r="F892" s="233" t="s">
        <v>1106</v>
      </c>
      <c r="G892" s="41"/>
      <c r="H892" s="41"/>
      <c r="I892" s="234"/>
      <c r="J892" s="41"/>
      <c r="K892" s="41"/>
      <c r="L892" s="45"/>
      <c r="M892" s="235"/>
      <c r="N892" s="236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136</v>
      </c>
      <c r="AU892" s="18" t="s">
        <v>89</v>
      </c>
    </row>
    <row r="893" s="12" customFormat="1" ht="22.8" customHeight="1">
      <c r="A893" s="12"/>
      <c r="B893" s="203"/>
      <c r="C893" s="204"/>
      <c r="D893" s="205" t="s">
        <v>78</v>
      </c>
      <c r="E893" s="217" t="s">
        <v>1108</v>
      </c>
      <c r="F893" s="217" t="s">
        <v>1109</v>
      </c>
      <c r="G893" s="204"/>
      <c r="H893" s="204"/>
      <c r="I893" s="207"/>
      <c r="J893" s="218">
        <f>BK893</f>
        <v>0</v>
      </c>
      <c r="K893" s="204"/>
      <c r="L893" s="209"/>
      <c r="M893" s="210"/>
      <c r="N893" s="211"/>
      <c r="O893" s="211"/>
      <c r="P893" s="212">
        <f>SUM(P894:P895)</f>
        <v>0</v>
      </c>
      <c r="Q893" s="211"/>
      <c r="R893" s="212">
        <f>SUM(R894:R895)</f>
        <v>0</v>
      </c>
      <c r="S893" s="211"/>
      <c r="T893" s="213">
        <f>SUM(T894:T895)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4" t="s">
        <v>89</v>
      </c>
      <c r="AT893" s="215" t="s">
        <v>78</v>
      </c>
      <c r="AU893" s="215" t="s">
        <v>87</v>
      </c>
      <c r="AY893" s="214" t="s">
        <v>127</v>
      </c>
      <c r="BK893" s="216">
        <f>SUM(BK894:BK895)</f>
        <v>0</v>
      </c>
    </row>
    <row r="894" s="2" customFormat="1" ht="16.5" customHeight="1">
      <c r="A894" s="39"/>
      <c r="B894" s="40"/>
      <c r="C894" s="219" t="s">
        <v>1110</v>
      </c>
      <c r="D894" s="219" t="s">
        <v>130</v>
      </c>
      <c r="E894" s="220" t="s">
        <v>1111</v>
      </c>
      <c r="F894" s="221" t="s">
        <v>1112</v>
      </c>
      <c r="G894" s="222" t="s">
        <v>1094</v>
      </c>
      <c r="H894" s="223">
        <v>1</v>
      </c>
      <c r="I894" s="224"/>
      <c r="J894" s="225">
        <f>ROUND(I894*H894,2)</f>
        <v>0</v>
      </c>
      <c r="K894" s="221" t="s">
        <v>1</v>
      </c>
      <c r="L894" s="45"/>
      <c r="M894" s="226" t="s">
        <v>1</v>
      </c>
      <c r="N894" s="227" t="s">
        <v>44</v>
      </c>
      <c r="O894" s="92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206</v>
      </c>
      <c r="AT894" s="230" t="s">
        <v>130</v>
      </c>
      <c r="AU894" s="230" t="s">
        <v>89</v>
      </c>
      <c r="AY894" s="18" t="s">
        <v>127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87</v>
      </c>
      <c r="BK894" s="231">
        <f>ROUND(I894*H894,2)</f>
        <v>0</v>
      </c>
      <c r="BL894" s="18" t="s">
        <v>206</v>
      </c>
      <c r="BM894" s="230" t="s">
        <v>1113</v>
      </c>
    </row>
    <row r="895" s="2" customFormat="1">
      <c r="A895" s="39"/>
      <c r="B895" s="40"/>
      <c r="C895" s="41"/>
      <c r="D895" s="232" t="s">
        <v>136</v>
      </c>
      <c r="E895" s="41"/>
      <c r="F895" s="233" t="s">
        <v>1112</v>
      </c>
      <c r="G895" s="41"/>
      <c r="H895" s="41"/>
      <c r="I895" s="234"/>
      <c r="J895" s="41"/>
      <c r="K895" s="41"/>
      <c r="L895" s="45"/>
      <c r="M895" s="235"/>
      <c r="N895" s="236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136</v>
      </c>
      <c r="AU895" s="18" t="s">
        <v>89</v>
      </c>
    </row>
    <row r="896" s="12" customFormat="1" ht="22.8" customHeight="1">
      <c r="A896" s="12"/>
      <c r="B896" s="203"/>
      <c r="C896" s="204"/>
      <c r="D896" s="205" t="s">
        <v>78</v>
      </c>
      <c r="E896" s="217" t="s">
        <v>1114</v>
      </c>
      <c r="F896" s="217" t="s">
        <v>1115</v>
      </c>
      <c r="G896" s="204"/>
      <c r="H896" s="204"/>
      <c r="I896" s="207"/>
      <c r="J896" s="218">
        <f>BK896</f>
        <v>0</v>
      </c>
      <c r="K896" s="204"/>
      <c r="L896" s="209"/>
      <c r="M896" s="210"/>
      <c r="N896" s="211"/>
      <c r="O896" s="211"/>
      <c r="P896" s="212">
        <f>SUM(P897:P902)</f>
        <v>0</v>
      </c>
      <c r="Q896" s="211"/>
      <c r="R896" s="212">
        <f>SUM(R897:R902)</f>
        <v>0</v>
      </c>
      <c r="S896" s="211"/>
      <c r="T896" s="213">
        <f>SUM(T897:T902)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4" t="s">
        <v>89</v>
      </c>
      <c r="AT896" s="215" t="s">
        <v>78</v>
      </c>
      <c r="AU896" s="215" t="s">
        <v>87</v>
      </c>
      <c r="AY896" s="214" t="s">
        <v>127</v>
      </c>
      <c r="BK896" s="216">
        <f>SUM(BK897:BK902)</f>
        <v>0</v>
      </c>
    </row>
    <row r="897" s="2" customFormat="1" ht="16.5" customHeight="1">
      <c r="A897" s="39"/>
      <c r="B897" s="40"/>
      <c r="C897" s="219" t="s">
        <v>1116</v>
      </c>
      <c r="D897" s="219" t="s">
        <v>130</v>
      </c>
      <c r="E897" s="220" t="s">
        <v>1117</v>
      </c>
      <c r="F897" s="221" t="s">
        <v>1118</v>
      </c>
      <c r="G897" s="222" t="s">
        <v>1094</v>
      </c>
      <c r="H897" s="223">
        <v>1</v>
      </c>
      <c r="I897" s="224"/>
      <c r="J897" s="225">
        <f>ROUND(I897*H897,2)</f>
        <v>0</v>
      </c>
      <c r="K897" s="221" t="s">
        <v>1</v>
      </c>
      <c r="L897" s="45"/>
      <c r="M897" s="226" t="s">
        <v>1</v>
      </c>
      <c r="N897" s="227" t="s">
        <v>44</v>
      </c>
      <c r="O897" s="92"/>
      <c r="P897" s="228">
        <f>O897*H897</f>
        <v>0</v>
      </c>
      <c r="Q897" s="228">
        <v>0</v>
      </c>
      <c r="R897" s="228">
        <f>Q897*H897</f>
        <v>0</v>
      </c>
      <c r="S897" s="228">
        <v>0</v>
      </c>
      <c r="T897" s="229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0" t="s">
        <v>206</v>
      </c>
      <c r="AT897" s="230" t="s">
        <v>130</v>
      </c>
      <c r="AU897" s="230" t="s">
        <v>89</v>
      </c>
      <c r="AY897" s="18" t="s">
        <v>127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8" t="s">
        <v>87</v>
      </c>
      <c r="BK897" s="231">
        <f>ROUND(I897*H897,2)</f>
        <v>0</v>
      </c>
      <c r="BL897" s="18" t="s">
        <v>206</v>
      </c>
      <c r="BM897" s="230" t="s">
        <v>1119</v>
      </c>
    </row>
    <row r="898" s="2" customFormat="1">
      <c r="A898" s="39"/>
      <c r="B898" s="40"/>
      <c r="C898" s="41"/>
      <c r="D898" s="232" t="s">
        <v>136</v>
      </c>
      <c r="E898" s="41"/>
      <c r="F898" s="233" t="s">
        <v>1118</v>
      </c>
      <c r="G898" s="41"/>
      <c r="H898" s="41"/>
      <c r="I898" s="234"/>
      <c r="J898" s="41"/>
      <c r="K898" s="41"/>
      <c r="L898" s="45"/>
      <c r="M898" s="235"/>
      <c r="N898" s="236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136</v>
      </c>
      <c r="AU898" s="18" t="s">
        <v>89</v>
      </c>
    </row>
    <row r="899" s="2" customFormat="1" ht="21.75" customHeight="1">
      <c r="A899" s="39"/>
      <c r="B899" s="40"/>
      <c r="C899" s="219" t="s">
        <v>1120</v>
      </c>
      <c r="D899" s="219" t="s">
        <v>130</v>
      </c>
      <c r="E899" s="220" t="s">
        <v>1121</v>
      </c>
      <c r="F899" s="221" t="s">
        <v>1122</v>
      </c>
      <c r="G899" s="222" t="s">
        <v>393</v>
      </c>
      <c r="H899" s="223">
        <v>4</v>
      </c>
      <c r="I899" s="224"/>
      <c r="J899" s="225">
        <f>ROUND(I899*H899,2)</f>
        <v>0</v>
      </c>
      <c r="K899" s="221" t="s">
        <v>1</v>
      </c>
      <c r="L899" s="45"/>
      <c r="M899" s="226" t="s">
        <v>1</v>
      </c>
      <c r="N899" s="227" t="s">
        <v>44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</v>
      </c>
      <c r="T899" s="229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206</v>
      </c>
      <c r="AT899" s="230" t="s">
        <v>130</v>
      </c>
      <c r="AU899" s="230" t="s">
        <v>89</v>
      </c>
      <c r="AY899" s="18" t="s">
        <v>127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87</v>
      </c>
      <c r="BK899" s="231">
        <f>ROUND(I899*H899,2)</f>
        <v>0</v>
      </c>
      <c r="BL899" s="18" t="s">
        <v>206</v>
      </c>
      <c r="BM899" s="230" t="s">
        <v>1123</v>
      </c>
    </row>
    <row r="900" s="2" customFormat="1">
      <c r="A900" s="39"/>
      <c r="B900" s="40"/>
      <c r="C900" s="41"/>
      <c r="D900" s="232" t="s">
        <v>136</v>
      </c>
      <c r="E900" s="41"/>
      <c r="F900" s="233" t="s">
        <v>1124</v>
      </c>
      <c r="G900" s="41"/>
      <c r="H900" s="41"/>
      <c r="I900" s="234"/>
      <c r="J900" s="41"/>
      <c r="K900" s="41"/>
      <c r="L900" s="45"/>
      <c r="M900" s="235"/>
      <c r="N900" s="236"/>
      <c r="O900" s="92"/>
      <c r="P900" s="92"/>
      <c r="Q900" s="92"/>
      <c r="R900" s="92"/>
      <c r="S900" s="92"/>
      <c r="T900" s="93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136</v>
      </c>
      <c r="AU900" s="18" t="s">
        <v>89</v>
      </c>
    </row>
    <row r="901" s="2" customFormat="1" ht="21.75" customHeight="1">
      <c r="A901" s="39"/>
      <c r="B901" s="40"/>
      <c r="C901" s="273" t="s">
        <v>1125</v>
      </c>
      <c r="D901" s="273" t="s">
        <v>295</v>
      </c>
      <c r="E901" s="274" t="s">
        <v>1126</v>
      </c>
      <c r="F901" s="275" t="s">
        <v>1127</v>
      </c>
      <c r="G901" s="276" t="s">
        <v>923</v>
      </c>
      <c r="H901" s="277">
        <v>4</v>
      </c>
      <c r="I901" s="278"/>
      <c r="J901" s="279">
        <f>ROUND(I901*H901,2)</f>
        <v>0</v>
      </c>
      <c r="K901" s="275" t="s">
        <v>1</v>
      </c>
      <c r="L901" s="280"/>
      <c r="M901" s="281" t="s">
        <v>1</v>
      </c>
      <c r="N901" s="282" t="s">
        <v>44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460</v>
      </c>
      <c r="AT901" s="230" t="s">
        <v>295</v>
      </c>
      <c r="AU901" s="230" t="s">
        <v>89</v>
      </c>
      <c r="AY901" s="18" t="s">
        <v>127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87</v>
      </c>
      <c r="BK901" s="231">
        <f>ROUND(I901*H901,2)</f>
        <v>0</v>
      </c>
      <c r="BL901" s="18" t="s">
        <v>206</v>
      </c>
      <c r="BM901" s="230" t="s">
        <v>1128</v>
      </c>
    </row>
    <row r="902" s="2" customFormat="1">
      <c r="A902" s="39"/>
      <c r="B902" s="40"/>
      <c r="C902" s="41"/>
      <c r="D902" s="232" t="s">
        <v>136</v>
      </c>
      <c r="E902" s="41"/>
      <c r="F902" s="233" t="s">
        <v>1127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136</v>
      </c>
      <c r="AU902" s="18" t="s">
        <v>89</v>
      </c>
    </row>
    <row r="903" s="12" customFormat="1" ht="22.8" customHeight="1">
      <c r="A903" s="12"/>
      <c r="B903" s="203"/>
      <c r="C903" s="204"/>
      <c r="D903" s="205" t="s">
        <v>78</v>
      </c>
      <c r="E903" s="217" t="s">
        <v>1129</v>
      </c>
      <c r="F903" s="217" t="s">
        <v>1130</v>
      </c>
      <c r="G903" s="204"/>
      <c r="H903" s="204"/>
      <c r="I903" s="207"/>
      <c r="J903" s="218">
        <f>BK903</f>
        <v>0</v>
      </c>
      <c r="K903" s="204"/>
      <c r="L903" s="209"/>
      <c r="M903" s="210"/>
      <c r="N903" s="211"/>
      <c r="O903" s="211"/>
      <c r="P903" s="212">
        <f>SUM(P904:P1032)</f>
        <v>0</v>
      </c>
      <c r="Q903" s="211"/>
      <c r="R903" s="212">
        <f>SUM(R904:R1032)</f>
        <v>17.975085450000002</v>
      </c>
      <c r="S903" s="211"/>
      <c r="T903" s="213">
        <f>SUM(T904:T1032)</f>
        <v>0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14" t="s">
        <v>89</v>
      </c>
      <c r="AT903" s="215" t="s">
        <v>78</v>
      </c>
      <c r="AU903" s="215" t="s">
        <v>87</v>
      </c>
      <c r="AY903" s="214" t="s">
        <v>127</v>
      </c>
      <c r="BK903" s="216">
        <f>SUM(BK904:BK1032)</f>
        <v>0</v>
      </c>
    </row>
    <row r="904" s="2" customFormat="1" ht="33" customHeight="1">
      <c r="A904" s="39"/>
      <c r="B904" s="40"/>
      <c r="C904" s="219" t="s">
        <v>1131</v>
      </c>
      <c r="D904" s="219" t="s">
        <v>130</v>
      </c>
      <c r="E904" s="220" t="s">
        <v>1132</v>
      </c>
      <c r="F904" s="221" t="s">
        <v>1133</v>
      </c>
      <c r="G904" s="222" t="s">
        <v>133</v>
      </c>
      <c r="H904" s="223">
        <v>23.629000000000001</v>
      </c>
      <c r="I904" s="224"/>
      <c r="J904" s="225">
        <f>ROUND(I904*H904,2)</f>
        <v>0</v>
      </c>
      <c r="K904" s="221" t="s">
        <v>1</v>
      </c>
      <c r="L904" s="45"/>
      <c r="M904" s="226" t="s">
        <v>1</v>
      </c>
      <c r="N904" s="227" t="s">
        <v>44</v>
      </c>
      <c r="O904" s="92"/>
      <c r="P904" s="228">
        <f>O904*H904</f>
        <v>0</v>
      </c>
      <c r="Q904" s="228">
        <v>0.00189</v>
      </c>
      <c r="R904" s="228">
        <f>Q904*H904</f>
        <v>0.04465881</v>
      </c>
      <c r="S904" s="228">
        <v>0</v>
      </c>
      <c r="T904" s="229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0" t="s">
        <v>206</v>
      </c>
      <c r="AT904" s="230" t="s">
        <v>130</v>
      </c>
      <c r="AU904" s="230" t="s">
        <v>89</v>
      </c>
      <c r="AY904" s="18" t="s">
        <v>127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8" t="s">
        <v>87</v>
      </c>
      <c r="BK904" s="231">
        <f>ROUND(I904*H904,2)</f>
        <v>0</v>
      </c>
      <c r="BL904" s="18" t="s">
        <v>206</v>
      </c>
      <c r="BM904" s="230" t="s">
        <v>1134</v>
      </c>
    </row>
    <row r="905" s="2" customFormat="1">
      <c r="A905" s="39"/>
      <c r="B905" s="40"/>
      <c r="C905" s="41"/>
      <c r="D905" s="232" t="s">
        <v>136</v>
      </c>
      <c r="E905" s="41"/>
      <c r="F905" s="233" t="s">
        <v>1135</v>
      </c>
      <c r="G905" s="41"/>
      <c r="H905" s="41"/>
      <c r="I905" s="234"/>
      <c r="J905" s="41"/>
      <c r="K905" s="41"/>
      <c r="L905" s="45"/>
      <c r="M905" s="235"/>
      <c r="N905" s="236"/>
      <c r="O905" s="92"/>
      <c r="P905" s="92"/>
      <c r="Q905" s="92"/>
      <c r="R905" s="92"/>
      <c r="S905" s="92"/>
      <c r="T905" s="93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136</v>
      </c>
      <c r="AU905" s="18" t="s">
        <v>89</v>
      </c>
    </row>
    <row r="906" s="13" customFormat="1">
      <c r="A906" s="13"/>
      <c r="B906" s="237"/>
      <c r="C906" s="238"/>
      <c r="D906" s="232" t="s">
        <v>138</v>
      </c>
      <c r="E906" s="239" t="s">
        <v>1</v>
      </c>
      <c r="F906" s="240" t="s">
        <v>1136</v>
      </c>
      <c r="G906" s="238"/>
      <c r="H906" s="241">
        <v>23.629000000000001</v>
      </c>
      <c r="I906" s="242"/>
      <c r="J906" s="238"/>
      <c r="K906" s="238"/>
      <c r="L906" s="243"/>
      <c r="M906" s="244"/>
      <c r="N906" s="245"/>
      <c r="O906" s="245"/>
      <c r="P906" s="245"/>
      <c r="Q906" s="245"/>
      <c r="R906" s="245"/>
      <c r="S906" s="245"/>
      <c r="T906" s="246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7" t="s">
        <v>138</v>
      </c>
      <c r="AU906" s="247" t="s">
        <v>89</v>
      </c>
      <c r="AV906" s="13" t="s">
        <v>89</v>
      </c>
      <c r="AW906" s="13" t="s">
        <v>34</v>
      </c>
      <c r="AX906" s="13" t="s">
        <v>87</v>
      </c>
      <c r="AY906" s="247" t="s">
        <v>127</v>
      </c>
    </row>
    <row r="907" s="2" customFormat="1">
      <c r="A907" s="39"/>
      <c r="B907" s="40"/>
      <c r="C907" s="219" t="s">
        <v>1137</v>
      </c>
      <c r="D907" s="219" t="s">
        <v>130</v>
      </c>
      <c r="E907" s="220" t="s">
        <v>1138</v>
      </c>
      <c r="F907" s="221" t="s">
        <v>1139</v>
      </c>
      <c r="G907" s="222" t="s">
        <v>213</v>
      </c>
      <c r="H907" s="223">
        <v>1139.7349999999999</v>
      </c>
      <c r="I907" s="224"/>
      <c r="J907" s="225">
        <f>ROUND(I907*H907,2)</f>
        <v>0</v>
      </c>
      <c r="K907" s="221" t="s">
        <v>1</v>
      </c>
      <c r="L907" s="45"/>
      <c r="M907" s="226" t="s">
        <v>1</v>
      </c>
      <c r="N907" s="227" t="s">
        <v>44</v>
      </c>
      <c r="O907" s="92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206</v>
      </c>
      <c r="AT907" s="230" t="s">
        <v>130</v>
      </c>
      <c r="AU907" s="230" t="s">
        <v>89</v>
      </c>
      <c r="AY907" s="18" t="s">
        <v>127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87</v>
      </c>
      <c r="BK907" s="231">
        <f>ROUND(I907*H907,2)</f>
        <v>0</v>
      </c>
      <c r="BL907" s="18" t="s">
        <v>206</v>
      </c>
      <c r="BM907" s="230" t="s">
        <v>1140</v>
      </c>
    </row>
    <row r="908" s="2" customFormat="1">
      <c r="A908" s="39"/>
      <c r="B908" s="40"/>
      <c r="C908" s="41"/>
      <c r="D908" s="232" t="s">
        <v>136</v>
      </c>
      <c r="E908" s="41"/>
      <c r="F908" s="233" t="s">
        <v>1141</v>
      </c>
      <c r="G908" s="41"/>
      <c r="H908" s="41"/>
      <c r="I908" s="234"/>
      <c r="J908" s="41"/>
      <c r="K908" s="41"/>
      <c r="L908" s="45"/>
      <c r="M908" s="235"/>
      <c r="N908" s="236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136</v>
      </c>
      <c r="AU908" s="18" t="s">
        <v>89</v>
      </c>
    </row>
    <row r="909" s="13" customFormat="1">
      <c r="A909" s="13"/>
      <c r="B909" s="237"/>
      <c r="C909" s="238"/>
      <c r="D909" s="232" t="s">
        <v>138</v>
      </c>
      <c r="E909" s="239" t="s">
        <v>1</v>
      </c>
      <c r="F909" s="240" t="s">
        <v>1142</v>
      </c>
      <c r="G909" s="238"/>
      <c r="H909" s="241">
        <v>154.28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7" t="s">
        <v>138</v>
      </c>
      <c r="AU909" s="247" t="s">
        <v>89</v>
      </c>
      <c r="AV909" s="13" t="s">
        <v>89</v>
      </c>
      <c r="AW909" s="13" t="s">
        <v>34</v>
      </c>
      <c r="AX909" s="13" t="s">
        <v>79</v>
      </c>
      <c r="AY909" s="247" t="s">
        <v>127</v>
      </c>
    </row>
    <row r="910" s="13" customFormat="1">
      <c r="A910" s="13"/>
      <c r="B910" s="237"/>
      <c r="C910" s="238"/>
      <c r="D910" s="232" t="s">
        <v>138</v>
      </c>
      <c r="E910" s="239" t="s">
        <v>1</v>
      </c>
      <c r="F910" s="240" t="s">
        <v>1143</v>
      </c>
      <c r="G910" s="238"/>
      <c r="H910" s="241">
        <v>9</v>
      </c>
      <c r="I910" s="242"/>
      <c r="J910" s="238"/>
      <c r="K910" s="238"/>
      <c r="L910" s="243"/>
      <c r="M910" s="244"/>
      <c r="N910" s="245"/>
      <c r="O910" s="245"/>
      <c r="P910" s="245"/>
      <c r="Q910" s="245"/>
      <c r="R910" s="245"/>
      <c r="S910" s="245"/>
      <c r="T910" s="24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7" t="s">
        <v>138</v>
      </c>
      <c r="AU910" s="247" t="s">
        <v>89</v>
      </c>
      <c r="AV910" s="13" t="s">
        <v>89</v>
      </c>
      <c r="AW910" s="13" t="s">
        <v>34</v>
      </c>
      <c r="AX910" s="13" t="s">
        <v>79</v>
      </c>
      <c r="AY910" s="247" t="s">
        <v>127</v>
      </c>
    </row>
    <row r="911" s="13" customFormat="1">
      <c r="A911" s="13"/>
      <c r="B911" s="237"/>
      <c r="C911" s="238"/>
      <c r="D911" s="232" t="s">
        <v>138</v>
      </c>
      <c r="E911" s="239" t="s">
        <v>1</v>
      </c>
      <c r="F911" s="240" t="s">
        <v>1144</v>
      </c>
      <c r="G911" s="238"/>
      <c r="H911" s="241">
        <v>8</v>
      </c>
      <c r="I911" s="242"/>
      <c r="J911" s="238"/>
      <c r="K911" s="238"/>
      <c r="L911" s="243"/>
      <c r="M911" s="244"/>
      <c r="N911" s="245"/>
      <c r="O911" s="245"/>
      <c r="P911" s="245"/>
      <c r="Q911" s="245"/>
      <c r="R911" s="245"/>
      <c r="S911" s="245"/>
      <c r="T911" s="246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7" t="s">
        <v>138</v>
      </c>
      <c r="AU911" s="247" t="s">
        <v>89</v>
      </c>
      <c r="AV911" s="13" t="s">
        <v>89</v>
      </c>
      <c r="AW911" s="13" t="s">
        <v>34</v>
      </c>
      <c r="AX911" s="13" t="s">
        <v>79</v>
      </c>
      <c r="AY911" s="247" t="s">
        <v>127</v>
      </c>
    </row>
    <row r="912" s="13" customFormat="1">
      <c r="A912" s="13"/>
      <c r="B912" s="237"/>
      <c r="C912" s="238"/>
      <c r="D912" s="232" t="s">
        <v>138</v>
      </c>
      <c r="E912" s="239" t="s">
        <v>1</v>
      </c>
      <c r="F912" s="240" t="s">
        <v>1145</v>
      </c>
      <c r="G912" s="238"/>
      <c r="H912" s="241">
        <v>3</v>
      </c>
      <c r="I912" s="242"/>
      <c r="J912" s="238"/>
      <c r="K912" s="238"/>
      <c r="L912" s="243"/>
      <c r="M912" s="244"/>
      <c r="N912" s="245"/>
      <c r="O912" s="245"/>
      <c r="P912" s="245"/>
      <c r="Q912" s="245"/>
      <c r="R912" s="245"/>
      <c r="S912" s="245"/>
      <c r="T912" s="24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7" t="s">
        <v>138</v>
      </c>
      <c r="AU912" s="247" t="s">
        <v>89</v>
      </c>
      <c r="AV912" s="13" t="s">
        <v>89</v>
      </c>
      <c r="AW912" s="13" t="s">
        <v>34</v>
      </c>
      <c r="AX912" s="13" t="s">
        <v>79</v>
      </c>
      <c r="AY912" s="247" t="s">
        <v>127</v>
      </c>
    </row>
    <row r="913" s="13" customFormat="1">
      <c r="A913" s="13"/>
      <c r="B913" s="237"/>
      <c r="C913" s="238"/>
      <c r="D913" s="232" t="s">
        <v>138</v>
      </c>
      <c r="E913" s="239" t="s">
        <v>1</v>
      </c>
      <c r="F913" s="240" t="s">
        <v>1146</v>
      </c>
      <c r="G913" s="238"/>
      <c r="H913" s="241">
        <v>209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7" t="s">
        <v>138</v>
      </c>
      <c r="AU913" s="247" t="s">
        <v>89</v>
      </c>
      <c r="AV913" s="13" t="s">
        <v>89</v>
      </c>
      <c r="AW913" s="13" t="s">
        <v>34</v>
      </c>
      <c r="AX913" s="13" t="s">
        <v>79</v>
      </c>
      <c r="AY913" s="247" t="s">
        <v>127</v>
      </c>
    </row>
    <row r="914" s="13" customFormat="1">
      <c r="A914" s="13"/>
      <c r="B914" s="237"/>
      <c r="C914" s="238"/>
      <c r="D914" s="232" t="s">
        <v>138</v>
      </c>
      <c r="E914" s="239" t="s">
        <v>1</v>
      </c>
      <c r="F914" s="240" t="s">
        <v>1147</v>
      </c>
      <c r="G914" s="238"/>
      <c r="H914" s="241">
        <v>170.88</v>
      </c>
      <c r="I914" s="242"/>
      <c r="J914" s="238"/>
      <c r="K914" s="238"/>
      <c r="L914" s="243"/>
      <c r="M914" s="244"/>
      <c r="N914" s="245"/>
      <c r="O914" s="245"/>
      <c r="P914" s="245"/>
      <c r="Q914" s="245"/>
      <c r="R914" s="245"/>
      <c r="S914" s="245"/>
      <c r="T914" s="246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7" t="s">
        <v>138</v>
      </c>
      <c r="AU914" s="247" t="s">
        <v>89</v>
      </c>
      <c r="AV914" s="13" t="s">
        <v>89</v>
      </c>
      <c r="AW914" s="13" t="s">
        <v>34</v>
      </c>
      <c r="AX914" s="13" t="s">
        <v>79</v>
      </c>
      <c r="AY914" s="247" t="s">
        <v>127</v>
      </c>
    </row>
    <row r="915" s="13" customFormat="1">
      <c r="A915" s="13"/>
      <c r="B915" s="237"/>
      <c r="C915" s="238"/>
      <c r="D915" s="232" t="s">
        <v>138</v>
      </c>
      <c r="E915" s="239" t="s">
        <v>1</v>
      </c>
      <c r="F915" s="240" t="s">
        <v>1148</v>
      </c>
      <c r="G915" s="238"/>
      <c r="H915" s="241">
        <v>64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7" t="s">
        <v>138</v>
      </c>
      <c r="AU915" s="247" t="s">
        <v>89</v>
      </c>
      <c r="AV915" s="13" t="s">
        <v>89</v>
      </c>
      <c r="AW915" s="13" t="s">
        <v>34</v>
      </c>
      <c r="AX915" s="13" t="s">
        <v>79</v>
      </c>
      <c r="AY915" s="247" t="s">
        <v>127</v>
      </c>
    </row>
    <row r="916" s="13" customFormat="1">
      <c r="A916" s="13"/>
      <c r="B916" s="237"/>
      <c r="C916" s="238"/>
      <c r="D916" s="232" t="s">
        <v>138</v>
      </c>
      <c r="E916" s="239" t="s">
        <v>1</v>
      </c>
      <c r="F916" s="240" t="s">
        <v>1149</v>
      </c>
      <c r="G916" s="238"/>
      <c r="H916" s="241">
        <v>14</v>
      </c>
      <c r="I916" s="242"/>
      <c r="J916" s="238"/>
      <c r="K916" s="238"/>
      <c r="L916" s="243"/>
      <c r="M916" s="244"/>
      <c r="N916" s="245"/>
      <c r="O916" s="245"/>
      <c r="P916" s="245"/>
      <c r="Q916" s="245"/>
      <c r="R916" s="245"/>
      <c r="S916" s="245"/>
      <c r="T916" s="246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7" t="s">
        <v>138</v>
      </c>
      <c r="AU916" s="247" t="s">
        <v>89</v>
      </c>
      <c r="AV916" s="13" t="s">
        <v>89</v>
      </c>
      <c r="AW916" s="13" t="s">
        <v>34</v>
      </c>
      <c r="AX916" s="13" t="s">
        <v>79</v>
      </c>
      <c r="AY916" s="247" t="s">
        <v>127</v>
      </c>
    </row>
    <row r="917" s="13" customFormat="1">
      <c r="A917" s="13"/>
      <c r="B917" s="237"/>
      <c r="C917" s="238"/>
      <c r="D917" s="232" t="s">
        <v>138</v>
      </c>
      <c r="E917" s="239" t="s">
        <v>1</v>
      </c>
      <c r="F917" s="240" t="s">
        <v>1150</v>
      </c>
      <c r="G917" s="238"/>
      <c r="H917" s="241">
        <v>78.284999999999997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7" t="s">
        <v>138</v>
      </c>
      <c r="AU917" s="247" t="s">
        <v>89</v>
      </c>
      <c r="AV917" s="13" t="s">
        <v>89</v>
      </c>
      <c r="AW917" s="13" t="s">
        <v>34</v>
      </c>
      <c r="AX917" s="13" t="s">
        <v>79</v>
      </c>
      <c r="AY917" s="247" t="s">
        <v>127</v>
      </c>
    </row>
    <row r="918" s="13" customFormat="1">
      <c r="A918" s="13"/>
      <c r="B918" s="237"/>
      <c r="C918" s="238"/>
      <c r="D918" s="232" t="s">
        <v>138</v>
      </c>
      <c r="E918" s="239" t="s">
        <v>1</v>
      </c>
      <c r="F918" s="240" t="s">
        <v>1151</v>
      </c>
      <c r="G918" s="238"/>
      <c r="H918" s="241">
        <v>78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7" t="s">
        <v>138</v>
      </c>
      <c r="AU918" s="247" t="s">
        <v>89</v>
      </c>
      <c r="AV918" s="13" t="s">
        <v>89</v>
      </c>
      <c r="AW918" s="13" t="s">
        <v>34</v>
      </c>
      <c r="AX918" s="13" t="s">
        <v>79</v>
      </c>
      <c r="AY918" s="247" t="s">
        <v>127</v>
      </c>
    </row>
    <row r="919" s="13" customFormat="1">
      <c r="A919" s="13"/>
      <c r="B919" s="237"/>
      <c r="C919" s="238"/>
      <c r="D919" s="232" t="s">
        <v>138</v>
      </c>
      <c r="E919" s="239" t="s">
        <v>1</v>
      </c>
      <c r="F919" s="240" t="s">
        <v>1152</v>
      </c>
      <c r="G919" s="238"/>
      <c r="H919" s="241">
        <v>26.699999999999999</v>
      </c>
      <c r="I919" s="242"/>
      <c r="J919" s="238"/>
      <c r="K919" s="238"/>
      <c r="L919" s="243"/>
      <c r="M919" s="244"/>
      <c r="N919" s="245"/>
      <c r="O919" s="245"/>
      <c r="P919" s="245"/>
      <c r="Q919" s="245"/>
      <c r="R919" s="245"/>
      <c r="S919" s="245"/>
      <c r="T919" s="246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7" t="s">
        <v>138</v>
      </c>
      <c r="AU919" s="247" t="s">
        <v>89</v>
      </c>
      <c r="AV919" s="13" t="s">
        <v>89</v>
      </c>
      <c r="AW919" s="13" t="s">
        <v>34</v>
      </c>
      <c r="AX919" s="13" t="s">
        <v>79</v>
      </c>
      <c r="AY919" s="247" t="s">
        <v>127</v>
      </c>
    </row>
    <row r="920" s="13" customFormat="1">
      <c r="A920" s="13"/>
      <c r="B920" s="237"/>
      <c r="C920" s="238"/>
      <c r="D920" s="232" t="s">
        <v>138</v>
      </c>
      <c r="E920" s="239" t="s">
        <v>1</v>
      </c>
      <c r="F920" s="240" t="s">
        <v>1153</v>
      </c>
      <c r="G920" s="238"/>
      <c r="H920" s="241">
        <v>37.700000000000003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7" t="s">
        <v>138</v>
      </c>
      <c r="AU920" s="247" t="s">
        <v>89</v>
      </c>
      <c r="AV920" s="13" t="s">
        <v>89</v>
      </c>
      <c r="AW920" s="13" t="s">
        <v>34</v>
      </c>
      <c r="AX920" s="13" t="s">
        <v>79</v>
      </c>
      <c r="AY920" s="247" t="s">
        <v>127</v>
      </c>
    </row>
    <row r="921" s="13" customFormat="1">
      <c r="A921" s="13"/>
      <c r="B921" s="237"/>
      <c r="C921" s="238"/>
      <c r="D921" s="232" t="s">
        <v>138</v>
      </c>
      <c r="E921" s="239" t="s">
        <v>1</v>
      </c>
      <c r="F921" s="240" t="s">
        <v>1154</v>
      </c>
      <c r="G921" s="238"/>
      <c r="H921" s="241">
        <v>52.299999999999997</v>
      </c>
      <c r="I921" s="242"/>
      <c r="J921" s="238"/>
      <c r="K921" s="238"/>
      <c r="L921" s="243"/>
      <c r="M921" s="244"/>
      <c r="N921" s="245"/>
      <c r="O921" s="245"/>
      <c r="P921" s="245"/>
      <c r="Q921" s="245"/>
      <c r="R921" s="245"/>
      <c r="S921" s="245"/>
      <c r="T921" s="24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7" t="s">
        <v>138</v>
      </c>
      <c r="AU921" s="247" t="s">
        <v>89</v>
      </c>
      <c r="AV921" s="13" t="s">
        <v>89</v>
      </c>
      <c r="AW921" s="13" t="s">
        <v>34</v>
      </c>
      <c r="AX921" s="13" t="s">
        <v>79</v>
      </c>
      <c r="AY921" s="247" t="s">
        <v>127</v>
      </c>
    </row>
    <row r="922" s="13" customFormat="1">
      <c r="A922" s="13"/>
      <c r="B922" s="237"/>
      <c r="C922" s="238"/>
      <c r="D922" s="232" t="s">
        <v>138</v>
      </c>
      <c r="E922" s="239" t="s">
        <v>1</v>
      </c>
      <c r="F922" s="240" t="s">
        <v>1155</v>
      </c>
      <c r="G922" s="238"/>
      <c r="H922" s="241">
        <v>26.18</v>
      </c>
      <c r="I922" s="242"/>
      <c r="J922" s="238"/>
      <c r="K922" s="238"/>
      <c r="L922" s="243"/>
      <c r="M922" s="244"/>
      <c r="N922" s="245"/>
      <c r="O922" s="245"/>
      <c r="P922" s="245"/>
      <c r="Q922" s="245"/>
      <c r="R922" s="245"/>
      <c r="S922" s="245"/>
      <c r="T922" s="246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7" t="s">
        <v>138</v>
      </c>
      <c r="AU922" s="247" t="s">
        <v>89</v>
      </c>
      <c r="AV922" s="13" t="s">
        <v>89</v>
      </c>
      <c r="AW922" s="13" t="s">
        <v>34</v>
      </c>
      <c r="AX922" s="13" t="s">
        <v>79</v>
      </c>
      <c r="AY922" s="247" t="s">
        <v>127</v>
      </c>
    </row>
    <row r="923" s="13" customFormat="1">
      <c r="A923" s="13"/>
      <c r="B923" s="237"/>
      <c r="C923" s="238"/>
      <c r="D923" s="232" t="s">
        <v>138</v>
      </c>
      <c r="E923" s="239" t="s">
        <v>1</v>
      </c>
      <c r="F923" s="240" t="s">
        <v>1156</v>
      </c>
      <c r="G923" s="238"/>
      <c r="H923" s="241">
        <v>7.1500000000000004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7" t="s">
        <v>138</v>
      </c>
      <c r="AU923" s="247" t="s">
        <v>89</v>
      </c>
      <c r="AV923" s="13" t="s">
        <v>89</v>
      </c>
      <c r="AW923" s="13" t="s">
        <v>34</v>
      </c>
      <c r="AX923" s="13" t="s">
        <v>79</v>
      </c>
      <c r="AY923" s="247" t="s">
        <v>127</v>
      </c>
    </row>
    <row r="924" s="13" customFormat="1">
      <c r="A924" s="13"/>
      <c r="B924" s="237"/>
      <c r="C924" s="238"/>
      <c r="D924" s="232" t="s">
        <v>138</v>
      </c>
      <c r="E924" s="239" t="s">
        <v>1</v>
      </c>
      <c r="F924" s="240" t="s">
        <v>1157</v>
      </c>
      <c r="G924" s="238"/>
      <c r="H924" s="241">
        <v>24.800000000000001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7" t="s">
        <v>138</v>
      </c>
      <c r="AU924" s="247" t="s">
        <v>89</v>
      </c>
      <c r="AV924" s="13" t="s">
        <v>89</v>
      </c>
      <c r="AW924" s="13" t="s">
        <v>34</v>
      </c>
      <c r="AX924" s="13" t="s">
        <v>79</v>
      </c>
      <c r="AY924" s="247" t="s">
        <v>127</v>
      </c>
    </row>
    <row r="925" s="13" customFormat="1">
      <c r="A925" s="13"/>
      <c r="B925" s="237"/>
      <c r="C925" s="238"/>
      <c r="D925" s="232" t="s">
        <v>138</v>
      </c>
      <c r="E925" s="239" t="s">
        <v>1</v>
      </c>
      <c r="F925" s="240" t="s">
        <v>1158</v>
      </c>
      <c r="G925" s="238"/>
      <c r="H925" s="241">
        <v>9.0500000000000007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7" t="s">
        <v>138</v>
      </c>
      <c r="AU925" s="247" t="s">
        <v>89</v>
      </c>
      <c r="AV925" s="13" t="s">
        <v>89</v>
      </c>
      <c r="AW925" s="13" t="s">
        <v>34</v>
      </c>
      <c r="AX925" s="13" t="s">
        <v>79</v>
      </c>
      <c r="AY925" s="247" t="s">
        <v>127</v>
      </c>
    </row>
    <row r="926" s="13" customFormat="1">
      <c r="A926" s="13"/>
      <c r="B926" s="237"/>
      <c r="C926" s="238"/>
      <c r="D926" s="232" t="s">
        <v>138</v>
      </c>
      <c r="E926" s="239" t="s">
        <v>1</v>
      </c>
      <c r="F926" s="240" t="s">
        <v>1159</v>
      </c>
      <c r="G926" s="238"/>
      <c r="H926" s="241">
        <v>4.4100000000000001</v>
      </c>
      <c r="I926" s="242"/>
      <c r="J926" s="238"/>
      <c r="K926" s="238"/>
      <c r="L926" s="243"/>
      <c r="M926" s="244"/>
      <c r="N926" s="245"/>
      <c r="O926" s="245"/>
      <c r="P926" s="245"/>
      <c r="Q926" s="245"/>
      <c r="R926" s="245"/>
      <c r="S926" s="245"/>
      <c r="T926" s="24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7" t="s">
        <v>138</v>
      </c>
      <c r="AU926" s="247" t="s">
        <v>89</v>
      </c>
      <c r="AV926" s="13" t="s">
        <v>89</v>
      </c>
      <c r="AW926" s="13" t="s">
        <v>34</v>
      </c>
      <c r="AX926" s="13" t="s">
        <v>79</v>
      </c>
      <c r="AY926" s="247" t="s">
        <v>127</v>
      </c>
    </row>
    <row r="927" s="13" customFormat="1">
      <c r="A927" s="13"/>
      <c r="B927" s="237"/>
      <c r="C927" s="238"/>
      <c r="D927" s="232" t="s">
        <v>138</v>
      </c>
      <c r="E927" s="239" t="s">
        <v>1</v>
      </c>
      <c r="F927" s="240" t="s">
        <v>1160</v>
      </c>
      <c r="G927" s="238"/>
      <c r="H927" s="241">
        <v>39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7" t="s">
        <v>138</v>
      </c>
      <c r="AU927" s="247" t="s">
        <v>89</v>
      </c>
      <c r="AV927" s="13" t="s">
        <v>89</v>
      </c>
      <c r="AW927" s="13" t="s">
        <v>34</v>
      </c>
      <c r="AX927" s="13" t="s">
        <v>79</v>
      </c>
      <c r="AY927" s="247" t="s">
        <v>127</v>
      </c>
    </row>
    <row r="928" s="13" customFormat="1">
      <c r="A928" s="13"/>
      <c r="B928" s="237"/>
      <c r="C928" s="238"/>
      <c r="D928" s="232" t="s">
        <v>138</v>
      </c>
      <c r="E928" s="239" t="s">
        <v>1</v>
      </c>
      <c r="F928" s="240" t="s">
        <v>1161</v>
      </c>
      <c r="G928" s="238"/>
      <c r="H928" s="241">
        <v>60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7" t="s">
        <v>138</v>
      </c>
      <c r="AU928" s="247" t="s">
        <v>89</v>
      </c>
      <c r="AV928" s="13" t="s">
        <v>89</v>
      </c>
      <c r="AW928" s="13" t="s">
        <v>34</v>
      </c>
      <c r="AX928" s="13" t="s">
        <v>79</v>
      </c>
      <c r="AY928" s="247" t="s">
        <v>127</v>
      </c>
    </row>
    <row r="929" s="13" customFormat="1">
      <c r="A929" s="13"/>
      <c r="B929" s="237"/>
      <c r="C929" s="238"/>
      <c r="D929" s="232" t="s">
        <v>138</v>
      </c>
      <c r="E929" s="239" t="s">
        <v>1</v>
      </c>
      <c r="F929" s="240" t="s">
        <v>1162</v>
      </c>
      <c r="G929" s="238"/>
      <c r="H929" s="241">
        <v>16.375</v>
      </c>
      <c r="I929" s="242"/>
      <c r="J929" s="238"/>
      <c r="K929" s="238"/>
      <c r="L929" s="243"/>
      <c r="M929" s="244"/>
      <c r="N929" s="245"/>
      <c r="O929" s="245"/>
      <c r="P929" s="245"/>
      <c r="Q929" s="245"/>
      <c r="R929" s="245"/>
      <c r="S929" s="245"/>
      <c r="T929" s="24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7" t="s">
        <v>138</v>
      </c>
      <c r="AU929" s="247" t="s">
        <v>89</v>
      </c>
      <c r="AV929" s="13" t="s">
        <v>89</v>
      </c>
      <c r="AW929" s="13" t="s">
        <v>34</v>
      </c>
      <c r="AX929" s="13" t="s">
        <v>79</v>
      </c>
      <c r="AY929" s="247" t="s">
        <v>127</v>
      </c>
    </row>
    <row r="930" s="13" customFormat="1">
      <c r="A930" s="13"/>
      <c r="B930" s="237"/>
      <c r="C930" s="238"/>
      <c r="D930" s="232" t="s">
        <v>138</v>
      </c>
      <c r="E930" s="239" t="s">
        <v>1</v>
      </c>
      <c r="F930" s="240" t="s">
        <v>1163</v>
      </c>
      <c r="G930" s="238"/>
      <c r="H930" s="241">
        <v>27.625</v>
      </c>
      <c r="I930" s="242"/>
      <c r="J930" s="238"/>
      <c r="K930" s="238"/>
      <c r="L930" s="243"/>
      <c r="M930" s="244"/>
      <c r="N930" s="245"/>
      <c r="O930" s="245"/>
      <c r="P930" s="245"/>
      <c r="Q930" s="245"/>
      <c r="R930" s="245"/>
      <c r="S930" s="245"/>
      <c r="T930" s="246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7" t="s">
        <v>138</v>
      </c>
      <c r="AU930" s="247" t="s">
        <v>89</v>
      </c>
      <c r="AV930" s="13" t="s">
        <v>89</v>
      </c>
      <c r="AW930" s="13" t="s">
        <v>34</v>
      </c>
      <c r="AX930" s="13" t="s">
        <v>79</v>
      </c>
      <c r="AY930" s="247" t="s">
        <v>127</v>
      </c>
    </row>
    <row r="931" s="13" customFormat="1">
      <c r="A931" s="13"/>
      <c r="B931" s="237"/>
      <c r="C931" s="238"/>
      <c r="D931" s="232" t="s">
        <v>138</v>
      </c>
      <c r="E931" s="239" t="s">
        <v>1</v>
      </c>
      <c r="F931" s="240" t="s">
        <v>1164</v>
      </c>
      <c r="G931" s="238"/>
      <c r="H931" s="241">
        <v>20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7" t="s">
        <v>138</v>
      </c>
      <c r="AU931" s="247" t="s">
        <v>89</v>
      </c>
      <c r="AV931" s="13" t="s">
        <v>89</v>
      </c>
      <c r="AW931" s="13" t="s">
        <v>34</v>
      </c>
      <c r="AX931" s="13" t="s">
        <v>79</v>
      </c>
      <c r="AY931" s="247" t="s">
        <v>127</v>
      </c>
    </row>
    <row r="932" s="14" customFormat="1">
      <c r="A932" s="14"/>
      <c r="B932" s="248"/>
      <c r="C932" s="249"/>
      <c r="D932" s="232" t="s">
        <v>138</v>
      </c>
      <c r="E932" s="250" t="s">
        <v>1</v>
      </c>
      <c r="F932" s="251" t="s">
        <v>176</v>
      </c>
      <c r="G932" s="249"/>
      <c r="H932" s="252">
        <v>1139.7349999999997</v>
      </c>
      <c r="I932" s="253"/>
      <c r="J932" s="249"/>
      <c r="K932" s="249"/>
      <c r="L932" s="254"/>
      <c r="M932" s="255"/>
      <c r="N932" s="256"/>
      <c r="O932" s="256"/>
      <c r="P932" s="256"/>
      <c r="Q932" s="256"/>
      <c r="R932" s="256"/>
      <c r="S932" s="256"/>
      <c r="T932" s="257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8" t="s">
        <v>138</v>
      </c>
      <c r="AU932" s="258" t="s">
        <v>89</v>
      </c>
      <c r="AV932" s="14" t="s">
        <v>134</v>
      </c>
      <c r="AW932" s="14" t="s">
        <v>34</v>
      </c>
      <c r="AX932" s="14" t="s">
        <v>87</v>
      </c>
      <c r="AY932" s="258" t="s">
        <v>127</v>
      </c>
    </row>
    <row r="933" s="2" customFormat="1" ht="21.75" customHeight="1">
      <c r="A933" s="39"/>
      <c r="B933" s="40"/>
      <c r="C933" s="273" t="s">
        <v>1165</v>
      </c>
      <c r="D933" s="273" t="s">
        <v>295</v>
      </c>
      <c r="E933" s="274" t="s">
        <v>1166</v>
      </c>
      <c r="F933" s="275" t="s">
        <v>1167</v>
      </c>
      <c r="G933" s="276" t="s">
        <v>133</v>
      </c>
      <c r="H933" s="277">
        <v>18.236999999999998</v>
      </c>
      <c r="I933" s="278"/>
      <c r="J933" s="279">
        <f>ROUND(I933*H933,2)</f>
        <v>0</v>
      </c>
      <c r="K933" s="275" t="s">
        <v>1</v>
      </c>
      <c r="L933" s="280"/>
      <c r="M933" s="281" t="s">
        <v>1</v>
      </c>
      <c r="N933" s="282" t="s">
        <v>44</v>
      </c>
      <c r="O933" s="92"/>
      <c r="P933" s="228">
        <f>O933*H933</f>
        <v>0</v>
      </c>
      <c r="Q933" s="228">
        <v>0.55000000000000004</v>
      </c>
      <c r="R933" s="228">
        <f>Q933*H933</f>
        <v>10.03035</v>
      </c>
      <c r="S933" s="228">
        <v>0</v>
      </c>
      <c r="T933" s="229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0" t="s">
        <v>460</v>
      </c>
      <c r="AT933" s="230" t="s">
        <v>295</v>
      </c>
      <c r="AU933" s="230" t="s">
        <v>89</v>
      </c>
      <c r="AY933" s="18" t="s">
        <v>127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8" t="s">
        <v>87</v>
      </c>
      <c r="BK933" s="231">
        <f>ROUND(I933*H933,2)</f>
        <v>0</v>
      </c>
      <c r="BL933" s="18" t="s">
        <v>206</v>
      </c>
      <c r="BM933" s="230" t="s">
        <v>1168</v>
      </c>
    </row>
    <row r="934" s="2" customFormat="1">
      <c r="A934" s="39"/>
      <c r="B934" s="40"/>
      <c r="C934" s="41"/>
      <c r="D934" s="232" t="s">
        <v>136</v>
      </c>
      <c r="E934" s="41"/>
      <c r="F934" s="233" t="s">
        <v>1167</v>
      </c>
      <c r="G934" s="41"/>
      <c r="H934" s="41"/>
      <c r="I934" s="234"/>
      <c r="J934" s="41"/>
      <c r="K934" s="41"/>
      <c r="L934" s="45"/>
      <c r="M934" s="235"/>
      <c r="N934" s="236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136</v>
      </c>
      <c r="AU934" s="18" t="s">
        <v>89</v>
      </c>
    </row>
    <row r="935" s="13" customFormat="1">
      <c r="A935" s="13"/>
      <c r="B935" s="237"/>
      <c r="C935" s="238"/>
      <c r="D935" s="232" t="s">
        <v>138</v>
      </c>
      <c r="E935" s="239" t="s">
        <v>1</v>
      </c>
      <c r="F935" s="240" t="s">
        <v>1169</v>
      </c>
      <c r="G935" s="238"/>
      <c r="H935" s="241">
        <v>3.0859999999999999</v>
      </c>
      <c r="I935" s="242"/>
      <c r="J935" s="238"/>
      <c r="K935" s="238"/>
      <c r="L935" s="243"/>
      <c r="M935" s="244"/>
      <c r="N935" s="245"/>
      <c r="O935" s="245"/>
      <c r="P935" s="245"/>
      <c r="Q935" s="245"/>
      <c r="R935" s="245"/>
      <c r="S935" s="245"/>
      <c r="T935" s="24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7" t="s">
        <v>138</v>
      </c>
      <c r="AU935" s="247" t="s">
        <v>89</v>
      </c>
      <c r="AV935" s="13" t="s">
        <v>89</v>
      </c>
      <c r="AW935" s="13" t="s">
        <v>34</v>
      </c>
      <c r="AX935" s="13" t="s">
        <v>79</v>
      </c>
      <c r="AY935" s="247" t="s">
        <v>127</v>
      </c>
    </row>
    <row r="936" s="13" customFormat="1">
      <c r="A936" s="13"/>
      <c r="B936" s="237"/>
      <c r="C936" s="238"/>
      <c r="D936" s="232" t="s">
        <v>138</v>
      </c>
      <c r="E936" s="239" t="s">
        <v>1</v>
      </c>
      <c r="F936" s="240" t="s">
        <v>1170</v>
      </c>
      <c r="G936" s="238"/>
      <c r="H936" s="241">
        <v>0.17999999999999999</v>
      </c>
      <c r="I936" s="242"/>
      <c r="J936" s="238"/>
      <c r="K936" s="238"/>
      <c r="L936" s="243"/>
      <c r="M936" s="244"/>
      <c r="N936" s="245"/>
      <c r="O936" s="245"/>
      <c r="P936" s="245"/>
      <c r="Q936" s="245"/>
      <c r="R936" s="245"/>
      <c r="S936" s="245"/>
      <c r="T936" s="246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7" t="s">
        <v>138</v>
      </c>
      <c r="AU936" s="247" t="s">
        <v>89</v>
      </c>
      <c r="AV936" s="13" t="s">
        <v>89</v>
      </c>
      <c r="AW936" s="13" t="s">
        <v>34</v>
      </c>
      <c r="AX936" s="13" t="s">
        <v>79</v>
      </c>
      <c r="AY936" s="247" t="s">
        <v>127</v>
      </c>
    </row>
    <row r="937" s="13" customFormat="1">
      <c r="A937" s="13"/>
      <c r="B937" s="237"/>
      <c r="C937" s="238"/>
      <c r="D937" s="232" t="s">
        <v>138</v>
      </c>
      <c r="E937" s="239" t="s">
        <v>1</v>
      </c>
      <c r="F937" s="240" t="s">
        <v>1171</v>
      </c>
      <c r="G937" s="238"/>
      <c r="H937" s="241">
        <v>0.16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7" t="s">
        <v>138</v>
      </c>
      <c r="AU937" s="247" t="s">
        <v>89</v>
      </c>
      <c r="AV937" s="13" t="s">
        <v>89</v>
      </c>
      <c r="AW937" s="13" t="s">
        <v>34</v>
      </c>
      <c r="AX937" s="13" t="s">
        <v>79</v>
      </c>
      <c r="AY937" s="247" t="s">
        <v>127</v>
      </c>
    </row>
    <row r="938" s="13" customFormat="1">
      <c r="A938" s="13"/>
      <c r="B938" s="237"/>
      <c r="C938" s="238"/>
      <c r="D938" s="232" t="s">
        <v>138</v>
      </c>
      <c r="E938" s="239" t="s">
        <v>1</v>
      </c>
      <c r="F938" s="240" t="s">
        <v>1172</v>
      </c>
      <c r="G938" s="238"/>
      <c r="H938" s="241">
        <v>0.059999999999999998</v>
      </c>
      <c r="I938" s="242"/>
      <c r="J938" s="238"/>
      <c r="K938" s="238"/>
      <c r="L938" s="243"/>
      <c r="M938" s="244"/>
      <c r="N938" s="245"/>
      <c r="O938" s="245"/>
      <c r="P938" s="245"/>
      <c r="Q938" s="245"/>
      <c r="R938" s="245"/>
      <c r="S938" s="245"/>
      <c r="T938" s="24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7" t="s">
        <v>138</v>
      </c>
      <c r="AU938" s="247" t="s">
        <v>89</v>
      </c>
      <c r="AV938" s="13" t="s">
        <v>89</v>
      </c>
      <c r="AW938" s="13" t="s">
        <v>34</v>
      </c>
      <c r="AX938" s="13" t="s">
        <v>79</v>
      </c>
      <c r="AY938" s="247" t="s">
        <v>127</v>
      </c>
    </row>
    <row r="939" s="13" customFormat="1">
      <c r="A939" s="13"/>
      <c r="B939" s="237"/>
      <c r="C939" s="238"/>
      <c r="D939" s="232" t="s">
        <v>138</v>
      </c>
      <c r="E939" s="239" t="s">
        <v>1</v>
      </c>
      <c r="F939" s="240" t="s">
        <v>1173</v>
      </c>
      <c r="G939" s="238"/>
      <c r="H939" s="241">
        <v>3.0099999999999998</v>
      </c>
      <c r="I939" s="242"/>
      <c r="J939" s="238"/>
      <c r="K939" s="238"/>
      <c r="L939" s="243"/>
      <c r="M939" s="244"/>
      <c r="N939" s="245"/>
      <c r="O939" s="245"/>
      <c r="P939" s="245"/>
      <c r="Q939" s="245"/>
      <c r="R939" s="245"/>
      <c r="S939" s="245"/>
      <c r="T939" s="246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7" t="s">
        <v>138</v>
      </c>
      <c r="AU939" s="247" t="s">
        <v>89</v>
      </c>
      <c r="AV939" s="13" t="s">
        <v>89</v>
      </c>
      <c r="AW939" s="13" t="s">
        <v>34</v>
      </c>
      <c r="AX939" s="13" t="s">
        <v>79</v>
      </c>
      <c r="AY939" s="247" t="s">
        <v>127</v>
      </c>
    </row>
    <row r="940" s="13" customFormat="1">
      <c r="A940" s="13"/>
      <c r="B940" s="237"/>
      <c r="C940" s="238"/>
      <c r="D940" s="232" t="s">
        <v>138</v>
      </c>
      <c r="E940" s="239" t="s">
        <v>1</v>
      </c>
      <c r="F940" s="240" t="s">
        <v>1174</v>
      </c>
      <c r="G940" s="238"/>
      <c r="H940" s="241">
        <v>2.4609999999999999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7" t="s">
        <v>138</v>
      </c>
      <c r="AU940" s="247" t="s">
        <v>89</v>
      </c>
      <c r="AV940" s="13" t="s">
        <v>89</v>
      </c>
      <c r="AW940" s="13" t="s">
        <v>34</v>
      </c>
      <c r="AX940" s="13" t="s">
        <v>79</v>
      </c>
      <c r="AY940" s="247" t="s">
        <v>127</v>
      </c>
    </row>
    <row r="941" s="13" customFormat="1">
      <c r="A941" s="13"/>
      <c r="B941" s="237"/>
      <c r="C941" s="238"/>
      <c r="D941" s="232" t="s">
        <v>138</v>
      </c>
      <c r="E941" s="239" t="s">
        <v>1</v>
      </c>
      <c r="F941" s="240" t="s">
        <v>1175</v>
      </c>
      <c r="G941" s="238"/>
      <c r="H941" s="241">
        <v>0.92200000000000004</v>
      </c>
      <c r="I941" s="242"/>
      <c r="J941" s="238"/>
      <c r="K941" s="238"/>
      <c r="L941" s="243"/>
      <c r="M941" s="244"/>
      <c r="N941" s="245"/>
      <c r="O941" s="245"/>
      <c r="P941" s="245"/>
      <c r="Q941" s="245"/>
      <c r="R941" s="245"/>
      <c r="S941" s="245"/>
      <c r="T941" s="24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7" t="s">
        <v>138</v>
      </c>
      <c r="AU941" s="247" t="s">
        <v>89</v>
      </c>
      <c r="AV941" s="13" t="s">
        <v>89</v>
      </c>
      <c r="AW941" s="13" t="s">
        <v>34</v>
      </c>
      <c r="AX941" s="13" t="s">
        <v>79</v>
      </c>
      <c r="AY941" s="247" t="s">
        <v>127</v>
      </c>
    </row>
    <row r="942" s="13" customFormat="1">
      <c r="A942" s="13"/>
      <c r="B942" s="237"/>
      <c r="C942" s="238"/>
      <c r="D942" s="232" t="s">
        <v>138</v>
      </c>
      <c r="E942" s="239" t="s">
        <v>1</v>
      </c>
      <c r="F942" s="240" t="s">
        <v>1176</v>
      </c>
      <c r="G942" s="238"/>
      <c r="H942" s="241">
        <v>0.20200000000000001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7" t="s">
        <v>138</v>
      </c>
      <c r="AU942" s="247" t="s">
        <v>89</v>
      </c>
      <c r="AV942" s="13" t="s">
        <v>89</v>
      </c>
      <c r="AW942" s="13" t="s">
        <v>34</v>
      </c>
      <c r="AX942" s="13" t="s">
        <v>79</v>
      </c>
      <c r="AY942" s="247" t="s">
        <v>127</v>
      </c>
    </row>
    <row r="943" s="13" customFormat="1">
      <c r="A943" s="13"/>
      <c r="B943" s="237"/>
      <c r="C943" s="238"/>
      <c r="D943" s="232" t="s">
        <v>138</v>
      </c>
      <c r="E943" s="239" t="s">
        <v>1</v>
      </c>
      <c r="F943" s="240" t="s">
        <v>1177</v>
      </c>
      <c r="G943" s="238"/>
      <c r="H943" s="241">
        <v>1.002</v>
      </c>
      <c r="I943" s="242"/>
      <c r="J943" s="238"/>
      <c r="K943" s="238"/>
      <c r="L943" s="243"/>
      <c r="M943" s="244"/>
      <c r="N943" s="245"/>
      <c r="O943" s="245"/>
      <c r="P943" s="245"/>
      <c r="Q943" s="245"/>
      <c r="R943" s="245"/>
      <c r="S943" s="245"/>
      <c r="T943" s="24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7" t="s">
        <v>138</v>
      </c>
      <c r="AU943" s="247" t="s">
        <v>89</v>
      </c>
      <c r="AV943" s="13" t="s">
        <v>89</v>
      </c>
      <c r="AW943" s="13" t="s">
        <v>34</v>
      </c>
      <c r="AX943" s="13" t="s">
        <v>79</v>
      </c>
      <c r="AY943" s="247" t="s">
        <v>127</v>
      </c>
    </row>
    <row r="944" s="13" customFormat="1">
      <c r="A944" s="13"/>
      <c r="B944" s="237"/>
      <c r="C944" s="238"/>
      <c r="D944" s="232" t="s">
        <v>138</v>
      </c>
      <c r="E944" s="239" t="s">
        <v>1</v>
      </c>
      <c r="F944" s="240" t="s">
        <v>1178</v>
      </c>
      <c r="G944" s="238"/>
      <c r="H944" s="241">
        <v>1.123</v>
      </c>
      <c r="I944" s="242"/>
      <c r="J944" s="238"/>
      <c r="K944" s="238"/>
      <c r="L944" s="243"/>
      <c r="M944" s="244"/>
      <c r="N944" s="245"/>
      <c r="O944" s="245"/>
      <c r="P944" s="245"/>
      <c r="Q944" s="245"/>
      <c r="R944" s="245"/>
      <c r="S944" s="245"/>
      <c r="T944" s="24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7" t="s">
        <v>138</v>
      </c>
      <c r="AU944" s="247" t="s">
        <v>89</v>
      </c>
      <c r="AV944" s="13" t="s">
        <v>89</v>
      </c>
      <c r="AW944" s="13" t="s">
        <v>34</v>
      </c>
      <c r="AX944" s="13" t="s">
        <v>79</v>
      </c>
      <c r="AY944" s="247" t="s">
        <v>127</v>
      </c>
    </row>
    <row r="945" s="13" customFormat="1">
      <c r="A945" s="13"/>
      <c r="B945" s="237"/>
      <c r="C945" s="238"/>
      <c r="D945" s="232" t="s">
        <v>138</v>
      </c>
      <c r="E945" s="239" t="s">
        <v>1</v>
      </c>
      <c r="F945" s="240" t="s">
        <v>1179</v>
      </c>
      <c r="G945" s="238"/>
      <c r="H945" s="241">
        <v>0.38400000000000001</v>
      </c>
      <c r="I945" s="242"/>
      <c r="J945" s="238"/>
      <c r="K945" s="238"/>
      <c r="L945" s="243"/>
      <c r="M945" s="244"/>
      <c r="N945" s="245"/>
      <c r="O945" s="245"/>
      <c r="P945" s="245"/>
      <c r="Q945" s="245"/>
      <c r="R945" s="245"/>
      <c r="S945" s="245"/>
      <c r="T945" s="246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7" t="s">
        <v>138</v>
      </c>
      <c r="AU945" s="247" t="s">
        <v>89</v>
      </c>
      <c r="AV945" s="13" t="s">
        <v>89</v>
      </c>
      <c r="AW945" s="13" t="s">
        <v>34</v>
      </c>
      <c r="AX945" s="13" t="s">
        <v>79</v>
      </c>
      <c r="AY945" s="247" t="s">
        <v>127</v>
      </c>
    </row>
    <row r="946" s="13" customFormat="1">
      <c r="A946" s="13"/>
      <c r="B946" s="237"/>
      <c r="C946" s="238"/>
      <c r="D946" s="232" t="s">
        <v>138</v>
      </c>
      <c r="E946" s="239" t="s">
        <v>1</v>
      </c>
      <c r="F946" s="240" t="s">
        <v>1180</v>
      </c>
      <c r="G946" s="238"/>
      <c r="H946" s="241">
        <v>0.54300000000000004</v>
      </c>
      <c r="I946" s="242"/>
      <c r="J946" s="238"/>
      <c r="K946" s="238"/>
      <c r="L946" s="243"/>
      <c r="M946" s="244"/>
      <c r="N946" s="245"/>
      <c r="O946" s="245"/>
      <c r="P946" s="245"/>
      <c r="Q946" s="245"/>
      <c r="R946" s="245"/>
      <c r="S946" s="245"/>
      <c r="T946" s="246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7" t="s">
        <v>138</v>
      </c>
      <c r="AU946" s="247" t="s">
        <v>89</v>
      </c>
      <c r="AV946" s="13" t="s">
        <v>89</v>
      </c>
      <c r="AW946" s="13" t="s">
        <v>34</v>
      </c>
      <c r="AX946" s="13" t="s">
        <v>79</v>
      </c>
      <c r="AY946" s="247" t="s">
        <v>127</v>
      </c>
    </row>
    <row r="947" s="13" customFormat="1">
      <c r="A947" s="13"/>
      <c r="B947" s="237"/>
      <c r="C947" s="238"/>
      <c r="D947" s="232" t="s">
        <v>138</v>
      </c>
      <c r="E947" s="239" t="s">
        <v>1</v>
      </c>
      <c r="F947" s="240" t="s">
        <v>1181</v>
      </c>
      <c r="G947" s="238"/>
      <c r="H947" s="241">
        <v>0.66900000000000004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7" t="s">
        <v>138</v>
      </c>
      <c r="AU947" s="247" t="s">
        <v>89</v>
      </c>
      <c r="AV947" s="13" t="s">
        <v>89</v>
      </c>
      <c r="AW947" s="13" t="s">
        <v>34</v>
      </c>
      <c r="AX947" s="13" t="s">
        <v>79</v>
      </c>
      <c r="AY947" s="247" t="s">
        <v>127</v>
      </c>
    </row>
    <row r="948" s="13" customFormat="1">
      <c r="A948" s="13"/>
      <c r="B948" s="237"/>
      <c r="C948" s="238"/>
      <c r="D948" s="232" t="s">
        <v>138</v>
      </c>
      <c r="E948" s="239" t="s">
        <v>1</v>
      </c>
      <c r="F948" s="240" t="s">
        <v>1182</v>
      </c>
      <c r="G948" s="238"/>
      <c r="H948" s="241">
        <v>0.44</v>
      </c>
      <c r="I948" s="242"/>
      <c r="J948" s="238"/>
      <c r="K948" s="238"/>
      <c r="L948" s="243"/>
      <c r="M948" s="244"/>
      <c r="N948" s="245"/>
      <c r="O948" s="245"/>
      <c r="P948" s="245"/>
      <c r="Q948" s="245"/>
      <c r="R948" s="245"/>
      <c r="S948" s="245"/>
      <c r="T948" s="246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7" t="s">
        <v>138</v>
      </c>
      <c r="AU948" s="247" t="s">
        <v>89</v>
      </c>
      <c r="AV948" s="13" t="s">
        <v>89</v>
      </c>
      <c r="AW948" s="13" t="s">
        <v>34</v>
      </c>
      <c r="AX948" s="13" t="s">
        <v>79</v>
      </c>
      <c r="AY948" s="247" t="s">
        <v>127</v>
      </c>
    </row>
    <row r="949" s="13" customFormat="1">
      <c r="A949" s="13"/>
      <c r="B949" s="237"/>
      <c r="C949" s="238"/>
      <c r="D949" s="232" t="s">
        <v>138</v>
      </c>
      <c r="E949" s="239" t="s">
        <v>1</v>
      </c>
      <c r="F949" s="240" t="s">
        <v>1183</v>
      </c>
      <c r="G949" s="238"/>
      <c r="H949" s="241">
        <v>0.12</v>
      </c>
      <c r="I949" s="242"/>
      <c r="J949" s="238"/>
      <c r="K949" s="238"/>
      <c r="L949" s="243"/>
      <c r="M949" s="244"/>
      <c r="N949" s="245"/>
      <c r="O949" s="245"/>
      <c r="P949" s="245"/>
      <c r="Q949" s="245"/>
      <c r="R949" s="245"/>
      <c r="S949" s="245"/>
      <c r="T949" s="24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7" t="s">
        <v>138</v>
      </c>
      <c r="AU949" s="247" t="s">
        <v>89</v>
      </c>
      <c r="AV949" s="13" t="s">
        <v>89</v>
      </c>
      <c r="AW949" s="13" t="s">
        <v>34</v>
      </c>
      <c r="AX949" s="13" t="s">
        <v>79</v>
      </c>
      <c r="AY949" s="247" t="s">
        <v>127</v>
      </c>
    </row>
    <row r="950" s="13" customFormat="1">
      <c r="A950" s="13"/>
      <c r="B950" s="237"/>
      <c r="C950" s="238"/>
      <c r="D950" s="232" t="s">
        <v>138</v>
      </c>
      <c r="E950" s="239" t="s">
        <v>1</v>
      </c>
      <c r="F950" s="240" t="s">
        <v>1184</v>
      </c>
      <c r="G950" s="238"/>
      <c r="H950" s="241">
        <v>0.41699999999999998</v>
      </c>
      <c r="I950" s="242"/>
      <c r="J950" s="238"/>
      <c r="K950" s="238"/>
      <c r="L950" s="243"/>
      <c r="M950" s="244"/>
      <c r="N950" s="245"/>
      <c r="O950" s="245"/>
      <c r="P950" s="245"/>
      <c r="Q950" s="245"/>
      <c r="R950" s="245"/>
      <c r="S950" s="245"/>
      <c r="T950" s="246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7" t="s">
        <v>138</v>
      </c>
      <c r="AU950" s="247" t="s">
        <v>89</v>
      </c>
      <c r="AV950" s="13" t="s">
        <v>89</v>
      </c>
      <c r="AW950" s="13" t="s">
        <v>34</v>
      </c>
      <c r="AX950" s="13" t="s">
        <v>79</v>
      </c>
      <c r="AY950" s="247" t="s">
        <v>127</v>
      </c>
    </row>
    <row r="951" s="13" customFormat="1">
      <c r="A951" s="13"/>
      <c r="B951" s="237"/>
      <c r="C951" s="238"/>
      <c r="D951" s="232" t="s">
        <v>138</v>
      </c>
      <c r="E951" s="239" t="s">
        <v>1</v>
      </c>
      <c r="F951" s="240" t="s">
        <v>1185</v>
      </c>
      <c r="G951" s="238"/>
      <c r="H951" s="241">
        <v>0.152</v>
      </c>
      <c r="I951" s="242"/>
      <c r="J951" s="238"/>
      <c r="K951" s="238"/>
      <c r="L951" s="243"/>
      <c r="M951" s="244"/>
      <c r="N951" s="245"/>
      <c r="O951" s="245"/>
      <c r="P951" s="245"/>
      <c r="Q951" s="245"/>
      <c r="R951" s="245"/>
      <c r="S951" s="245"/>
      <c r="T951" s="246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7" t="s">
        <v>138</v>
      </c>
      <c r="AU951" s="247" t="s">
        <v>89</v>
      </c>
      <c r="AV951" s="13" t="s">
        <v>89</v>
      </c>
      <c r="AW951" s="13" t="s">
        <v>34</v>
      </c>
      <c r="AX951" s="13" t="s">
        <v>79</v>
      </c>
      <c r="AY951" s="247" t="s">
        <v>127</v>
      </c>
    </row>
    <row r="952" s="13" customFormat="1">
      <c r="A952" s="13"/>
      <c r="B952" s="237"/>
      <c r="C952" s="238"/>
      <c r="D952" s="232" t="s">
        <v>138</v>
      </c>
      <c r="E952" s="239" t="s">
        <v>1</v>
      </c>
      <c r="F952" s="240" t="s">
        <v>1186</v>
      </c>
      <c r="G952" s="238"/>
      <c r="H952" s="241">
        <v>0.085999999999999993</v>
      </c>
      <c r="I952" s="242"/>
      <c r="J952" s="238"/>
      <c r="K952" s="238"/>
      <c r="L952" s="243"/>
      <c r="M952" s="244"/>
      <c r="N952" s="245"/>
      <c r="O952" s="245"/>
      <c r="P952" s="245"/>
      <c r="Q952" s="245"/>
      <c r="R952" s="245"/>
      <c r="S952" s="245"/>
      <c r="T952" s="24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7" t="s">
        <v>138</v>
      </c>
      <c r="AU952" s="247" t="s">
        <v>89</v>
      </c>
      <c r="AV952" s="13" t="s">
        <v>89</v>
      </c>
      <c r="AW952" s="13" t="s">
        <v>34</v>
      </c>
      <c r="AX952" s="13" t="s">
        <v>79</v>
      </c>
      <c r="AY952" s="247" t="s">
        <v>127</v>
      </c>
    </row>
    <row r="953" s="13" customFormat="1">
      <c r="A953" s="13"/>
      <c r="B953" s="237"/>
      <c r="C953" s="238"/>
      <c r="D953" s="232" t="s">
        <v>138</v>
      </c>
      <c r="E953" s="239" t="s">
        <v>1</v>
      </c>
      <c r="F953" s="240" t="s">
        <v>1187</v>
      </c>
      <c r="G953" s="238"/>
      <c r="H953" s="241">
        <v>0.76400000000000001</v>
      </c>
      <c r="I953" s="242"/>
      <c r="J953" s="238"/>
      <c r="K953" s="238"/>
      <c r="L953" s="243"/>
      <c r="M953" s="244"/>
      <c r="N953" s="245"/>
      <c r="O953" s="245"/>
      <c r="P953" s="245"/>
      <c r="Q953" s="245"/>
      <c r="R953" s="245"/>
      <c r="S953" s="245"/>
      <c r="T953" s="246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7" t="s">
        <v>138</v>
      </c>
      <c r="AU953" s="247" t="s">
        <v>89</v>
      </c>
      <c r="AV953" s="13" t="s">
        <v>89</v>
      </c>
      <c r="AW953" s="13" t="s">
        <v>34</v>
      </c>
      <c r="AX953" s="13" t="s">
        <v>79</v>
      </c>
      <c r="AY953" s="247" t="s">
        <v>127</v>
      </c>
    </row>
    <row r="954" s="13" customFormat="1">
      <c r="A954" s="13"/>
      <c r="B954" s="237"/>
      <c r="C954" s="238"/>
      <c r="D954" s="232" t="s">
        <v>138</v>
      </c>
      <c r="E954" s="239" t="s">
        <v>1</v>
      </c>
      <c r="F954" s="240" t="s">
        <v>1188</v>
      </c>
      <c r="G954" s="238"/>
      <c r="H954" s="241">
        <v>0.76800000000000002</v>
      </c>
      <c r="I954" s="242"/>
      <c r="J954" s="238"/>
      <c r="K954" s="238"/>
      <c r="L954" s="243"/>
      <c r="M954" s="244"/>
      <c r="N954" s="245"/>
      <c r="O954" s="245"/>
      <c r="P954" s="245"/>
      <c r="Q954" s="245"/>
      <c r="R954" s="245"/>
      <c r="S954" s="245"/>
      <c r="T954" s="24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7" t="s">
        <v>138</v>
      </c>
      <c r="AU954" s="247" t="s">
        <v>89</v>
      </c>
      <c r="AV954" s="13" t="s">
        <v>89</v>
      </c>
      <c r="AW954" s="13" t="s">
        <v>34</v>
      </c>
      <c r="AX954" s="13" t="s">
        <v>79</v>
      </c>
      <c r="AY954" s="247" t="s">
        <v>127</v>
      </c>
    </row>
    <row r="955" s="13" customFormat="1">
      <c r="A955" s="13"/>
      <c r="B955" s="237"/>
      <c r="C955" s="238"/>
      <c r="D955" s="232" t="s">
        <v>138</v>
      </c>
      <c r="E955" s="239" t="s">
        <v>1</v>
      </c>
      <c r="F955" s="240" t="s">
        <v>1189</v>
      </c>
      <c r="G955" s="238"/>
      <c r="H955" s="241">
        <v>0.20999999999999999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7" t="s">
        <v>138</v>
      </c>
      <c r="AU955" s="247" t="s">
        <v>89</v>
      </c>
      <c r="AV955" s="13" t="s">
        <v>89</v>
      </c>
      <c r="AW955" s="13" t="s">
        <v>34</v>
      </c>
      <c r="AX955" s="13" t="s">
        <v>79</v>
      </c>
      <c r="AY955" s="247" t="s">
        <v>127</v>
      </c>
    </row>
    <row r="956" s="13" customFormat="1">
      <c r="A956" s="13"/>
      <c r="B956" s="237"/>
      <c r="C956" s="238"/>
      <c r="D956" s="232" t="s">
        <v>138</v>
      </c>
      <c r="E956" s="239" t="s">
        <v>1</v>
      </c>
      <c r="F956" s="240" t="s">
        <v>1190</v>
      </c>
      <c r="G956" s="238"/>
      <c r="H956" s="241">
        <v>0.35399999999999998</v>
      </c>
      <c r="I956" s="242"/>
      <c r="J956" s="238"/>
      <c r="K956" s="238"/>
      <c r="L956" s="243"/>
      <c r="M956" s="244"/>
      <c r="N956" s="245"/>
      <c r="O956" s="245"/>
      <c r="P956" s="245"/>
      <c r="Q956" s="245"/>
      <c r="R956" s="245"/>
      <c r="S956" s="245"/>
      <c r="T956" s="246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7" t="s">
        <v>138</v>
      </c>
      <c r="AU956" s="247" t="s">
        <v>89</v>
      </c>
      <c r="AV956" s="13" t="s">
        <v>89</v>
      </c>
      <c r="AW956" s="13" t="s">
        <v>34</v>
      </c>
      <c r="AX956" s="13" t="s">
        <v>79</v>
      </c>
      <c r="AY956" s="247" t="s">
        <v>127</v>
      </c>
    </row>
    <row r="957" s="13" customFormat="1">
      <c r="A957" s="13"/>
      <c r="B957" s="237"/>
      <c r="C957" s="238"/>
      <c r="D957" s="232" t="s">
        <v>138</v>
      </c>
      <c r="E957" s="239" t="s">
        <v>1</v>
      </c>
      <c r="F957" s="240" t="s">
        <v>1191</v>
      </c>
      <c r="G957" s="238"/>
      <c r="H957" s="241">
        <v>0.25600000000000001</v>
      </c>
      <c r="I957" s="242"/>
      <c r="J957" s="238"/>
      <c r="K957" s="238"/>
      <c r="L957" s="243"/>
      <c r="M957" s="244"/>
      <c r="N957" s="245"/>
      <c r="O957" s="245"/>
      <c r="P957" s="245"/>
      <c r="Q957" s="245"/>
      <c r="R957" s="245"/>
      <c r="S957" s="245"/>
      <c r="T957" s="246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7" t="s">
        <v>138</v>
      </c>
      <c r="AU957" s="247" t="s">
        <v>89</v>
      </c>
      <c r="AV957" s="13" t="s">
        <v>89</v>
      </c>
      <c r="AW957" s="13" t="s">
        <v>34</v>
      </c>
      <c r="AX957" s="13" t="s">
        <v>79</v>
      </c>
      <c r="AY957" s="247" t="s">
        <v>127</v>
      </c>
    </row>
    <row r="958" s="14" customFormat="1">
      <c r="A958" s="14"/>
      <c r="B958" s="248"/>
      <c r="C958" s="249"/>
      <c r="D958" s="232" t="s">
        <v>138</v>
      </c>
      <c r="E958" s="250" t="s">
        <v>1</v>
      </c>
      <c r="F958" s="251" t="s">
        <v>176</v>
      </c>
      <c r="G958" s="249"/>
      <c r="H958" s="252">
        <v>17.369</v>
      </c>
      <c r="I958" s="253"/>
      <c r="J958" s="249"/>
      <c r="K958" s="249"/>
      <c r="L958" s="254"/>
      <c r="M958" s="255"/>
      <c r="N958" s="256"/>
      <c r="O958" s="256"/>
      <c r="P958" s="256"/>
      <c r="Q958" s="256"/>
      <c r="R958" s="256"/>
      <c r="S958" s="256"/>
      <c r="T958" s="257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8" t="s">
        <v>138</v>
      </c>
      <c r="AU958" s="258" t="s">
        <v>89</v>
      </c>
      <c r="AV958" s="14" t="s">
        <v>134</v>
      </c>
      <c r="AW958" s="14" t="s">
        <v>34</v>
      </c>
      <c r="AX958" s="14" t="s">
        <v>79</v>
      </c>
      <c r="AY958" s="258" t="s">
        <v>127</v>
      </c>
    </row>
    <row r="959" s="13" customFormat="1">
      <c r="A959" s="13"/>
      <c r="B959" s="237"/>
      <c r="C959" s="238"/>
      <c r="D959" s="232" t="s">
        <v>138</v>
      </c>
      <c r="E959" s="239" t="s">
        <v>1</v>
      </c>
      <c r="F959" s="240" t="s">
        <v>1192</v>
      </c>
      <c r="G959" s="238"/>
      <c r="H959" s="241">
        <v>18.236999999999998</v>
      </c>
      <c r="I959" s="242"/>
      <c r="J959" s="238"/>
      <c r="K959" s="238"/>
      <c r="L959" s="243"/>
      <c r="M959" s="244"/>
      <c r="N959" s="245"/>
      <c r="O959" s="245"/>
      <c r="P959" s="245"/>
      <c r="Q959" s="245"/>
      <c r="R959" s="245"/>
      <c r="S959" s="245"/>
      <c r="T959" s="246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7" t="s">
        <v>138</v>
      </c>
      <c r="AU959" s="247" t="s">
        <v>89</v>
      </c>
      <c r="AV959" s="13" t="s">
        <v>89</v>
      </c>
      <c r="AW959" s="13" t="s">
        <v>34</v>
      </c>
      <c r="AX959" s="13" t="s">
        <v>87</v>
      </c>
      <c r="AY959" s="247" t="s">
        <v>127</v>
      </c>
    </row>
    <row r="960" s="2" customFormat="1">
      <c r="A960" s="39"/>
      <c r="B960" s="40"/>
      <c r="C960" s="219" t="s">
        <v>1193</v>
      </c>
      <c r="D960" s="219" t="s">
        <v>130</v>
      </c>
      <c r="E960" s="220" t="s">
        <v>1194</v>
      </c>
      <c r="F960" s="221" t="s">
        <v>1195</v>
      </c>
      <c r="G960" s="222" t="s">
        <v>213</v>
      </c>
      <c r="H960" s="223">
        <v>41.350000000000001</v>
      </c>
      <c r="I960" s="224"/>
      <c r="J960" s="225">
        <f>ROUND(I960*H960,2)</f>
        <v>0</v>
      </c>
      <c r="K960" s="221" t="s">
        <v>1</v>
      </c>
      <c r="L960" s="45"/>
      <c r="M960" s="226" t="s">
        <v>1</v>
      </c>
      <c r="N960" s="227" t="s">
        <v>44</v>
      </c>
      <c r="O960" s="92"/>
      <c r="P960" s="228">
        <f>O960*H960</f>
        <v>0</v>
      </c>
      <c r="Q960" s="228">
        <v>0</v>
      </c>
      <c r="R960" s="228">
        <f>Q960*H960</f>
        <v>0</v>
      </c>
      <c r="S960" s="228">
        <v>0</v>
      </c>
      <c r="T960" s="229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0" t="s">
        <v>206</v>
      </c>
      <c r="AT960" s="230" t="s">
        <v>130</v>
      </c>
      <c r="AU960" s="230" t="s">
        <v>89</v>
      </c>
      <c r="AY960" s="18" t="s">
        <v>127</v>
      </c>
      <c r="BE960" s="231">
        <f>IF(N960="základní",J960,0)</f>
        <v>0</v>
      </c>
      <c r="BF960" s="231">
        <f>IF(N960="snížená",J960,0)</f>
        <v>0</v>
      </c>
      <c r="BG960" s="231">
        <f>IF(N960="zákl. přenesená",J960,0)</f>
        <v>0</v>
      </c>
      <c r="BH960" s="231">
        <f>IF(N960="sníž. přenesená",J960,0)</f>
        <v>0</v>
      </c>
      <c r="BI960" s="231">
        <f>IF(N960="nulová",J960,0)</f>
        <v>0</v>
      </c>
      <c r="BJ960" s="18" t="s">
        <v>87</v>
      </c>
      <c r="BK960" s="231">
        <f>ROUND(I960*H960,2)</f>
        <v>0</v>
      </c>
      <c r="BL960" s="18" t="s">
        <v>206</v>
      </c>
      <c r="BM960" s="230" t="s">
        <v>1196</v>
      </c>
    </row>
    <row r="961" s="2" customFormat="1">
      <c r="A961" s="39"/>
      <c r="B961" s="40"/>
      <c r="C961" s="41"/>
      <c r="D961" s="232" t="s">
        <v>136</v>
      </c>
      <c r="E961" s="41"/>
      <c r="F961" s="233" t="s">
        <v>1197</v>
      </c>
      <c r="G961" s="41"/>
      <c r="H961" s="41"/>
      <c r="I961" s="234"/>
      <c r="J961" s="41"/>
      <c r="K961" s="41"/>
      <c r="L961" s="45"/>
      <c r="M961" s="235"/>
      <c r="N961" s="236"/>
      <c r="O961" s="92"/>
      <c r="P961" s="92"/>
      <c r="Q961" s="92"/>
      <c r="R961" s="92"/>
      <c r="S961" s="92"/>
      <c r="T961" s="93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136</v>
      </c>
      <c r="AU961" s="18" t="s">
        <v>89</v>
      </c>
    </row>
    <row r="962" s="13" customFormat="1">
      <c r="A962" s="13"/>
      <c r="B962" s="237"/>
      <c r="C962" s="238"/>
      <c r="D962" s="232" t="s">
        <v>138</v>
      </c>
      <c r="E962" s="239" t="s">
        <v>1</v>
      </c>
      <c r="F962" s="240" t="s">
        <v>1198</v>
      </c>
      <c r="G962" s="238"/>
      <c r="H962" s="241">
        <v>13</v>
      </c>
      <c r="I962" s="242"/>
      <c r="J962" s="238"/>
      <c r="K962" s="238"/>
      <c r="L962" s="243"/>
      <c r="M962" s="244"/>
      <c r="N962" s="245"/>
      <c r="O962" s="245"/>
      <c r="P962" s="245"/>
      <c r="Q962" s="245"/>
      <c r="R962" s="245"/>
      <c r="S962" s="245"/>
      <c r="T962" s="24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7" t="s">
        <v>138</v>
      </c>
      <c r="AU962" s="247" t="s">
        <v>89</v>
      </c>
      <c r="AV962" s="13" t="s">
        <v>89</v>
      </c>
      <c r="AW962" s="13" t="s">
        <v>34</v>
      </c>
      <c r="AX962" s="13" t="s">
        <v>79</v>
      </c>
      <c r="AY962" s="247" t="s">
        <v>127</v>
      </c>
    </row>
    <row r="963" s="13" customFormat="1">
      <c r="A963" s="13"/>
      <c r="B963" s="237"/>
      <c r="C963" s="238"/>
      <c r="D963" s="232" t="s">
        <v>138</v>
      </c>
      <c r="E963" s="239" t="s">
        <v>1</v>
      </c>
      <c r="F963" s="240" t="s">
        <v>1199</v>
      </c>
      <c r="G963" s="238"/>
      <c r="H963" s="241">
        <v>2.48</v>
      </c>
      <c r="I963" s="242"/>
      <c r="J963" s="238"/>
      <c r="K963" s="238"/>
      <c r="L963" s="243"/>
      <c r="M963" s="244"/>
      <c r="N963" s="245"/>
      <c r="O963" s="245"/>
      <c r="P963" s="245"/>
      <c r="Q963" s="245"/>
      <c r="R963" s="245"/>
      <c r="S963" s="245"/>
      <c r="T963" s="246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7" t="s">
        <v>138</v>
      </c>
      <c r="AU963" s="247" t="s">
        <v>89</v>
      </c>
      <c r="AV963" s="13" t="s">
        <v>89</v>
      </c>
      <c r="AW963" s="13" t="s">
        <v>34</v>
      </c>
      <c r="AX963" s="13" t="s">
        <v>79</v>
      </c>
      <c r="AY963" s="247" t="s">
        <v>127</v>
      </c>
    </row>
    <row r="964" s="13" customFormat="1">
      <c r="A964" s="13"/>
      <c r="B964" s="237"/>
      <c r="C964" s="238"/>
      <c r="D964" s="232" t="s">
        <v>138</v>
      </c>
      <c r="E964" s="239" t="s">
        <v>1</v>
      </c>
      <c r="F964" s="240" t="s">
        <v>1200</v>
      </c>
      <c r="G964" s="238"/>
      <c r="H964" s="241">
        <v>2.98</v>
      </c>
      <c r="I964" s="242"/>
      <c r="J964" s="238"/>
      <c r="K964" s="238"/>
      <c r="L964" s="243"/>
      <c r="M964" s="244"/>
      <c r="N964" s="245"/>
      <c r="O964" s="245"/>
      <c r="P964" s="245"/>
      <c r="Q964" s="245"/>
      <c r="R964" s="245"/>
      <c r="S964" s="245"/>
      <c r="T964" s="24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7" t="s">
        <v>138</v>
      </c>
      <c r="AU964" s="247" t="s">
        <v>89</v>
      </c>
      <c r="AV964" s="13" t="s">
        <v>89</v>
      </c>
      <c r="AW964" s="13" t="s">
        <v>34</v>
      </c>
      <c r="AX964" s="13" t="s">
        <v>79</v>
      </c>
      <c r="AY964" s="247" t="s">
        <v>127</v>
      </c>
    </row>
    <row r="965" s="13" customFormat="1">
      <c r="A965" s="13"/>
      <c r="B965" s="237"/>
      <c r="C965" s="238"/>
      <c r="D965" s="232" t="s">
        <v>138</v>
      </c>
      <c r="E965" s="239" t="s">
        <v>1</v>
      </c>
      <c r="F965" s="240" t="s">
        <v>1201</v>
      </c>
      <c r="G965" s="238"/>
      <c r="H965" s="241">
        <v>2.7999999999999998</v>
      </c>
      <c r="I965" s="242"/>
      <c r="J965" s="238"/>
      <c r="K965" s="238"/>
      <c r="L965" s="243"/>
      <c r="M965" s="244"/>
      <c r="N965" s="245"/>
      <c r="O965" s="245"/>
      <c r="P965" s="245"/>
      <c r="Q965" s="245"/>
      <c r="R965" s="245"/>
      <c r="S965" s="245"/>
      <c r="T965" s="246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7" t="s">
        <v>138</v>
      </c>
      <c r="AU965" s="247" t="s">
        <v>89</v>
      </c>
      <c r="AV965" s="13" t="s">
        <v>89</v>
      </c>
      <c r="AW965" s="13" t="s">
        <v>34</v>
      </c>
      <c r="AX965" s="13" t="s">
        <v>79</v>
      </c>
      <c r="AY965" s="247" t="s">
        <v>127</v>
      </c>
    </row>
    <row r="966" s="13" customFormat="1">
      <c r="A966" s="13"/>
      <c r="B966" s="237"/>
      <c r="C966" s="238"/>
      <c r="D966" s="232" t="s">
        <v>138</v>
      </c>
      <c r="E966" s="239" t="s">
        <v>1</v>
      </c>
      <c r="F966" s="240" t="s">
        <v>1202</v>
      </c>
      <c r="G966" s="238"/>
      <c r="H966" s="241">
        <v>5</v>
      </c>
      <c r="I966" s="242"/>
      <c r="J966" s="238"/>
      <c r="K966" s="238"/>
      <c r="L966" s="243"/>
      <c r="M966" s="244"/>
      <c r="N966" s="245"/>
      <c r="O966" s="245"/>
      <c r="P966" s="245"/>
      <c r="Q966" s="245"/>
      <c r="R966" s="245"/>
      <c r="S966" s="245"/>
      <c r="T966" s="246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7" t="s">
        <v>138</v>
      </c>
      <c r="AU966" s="247" t="s">
        <v>89</v>
      </c>
      <c r="AV966" s="13" t="s">
        <v>89</v>
      </c>
      <c r="AW966" s="13" t="s">
        <v>34</v>
      </c>
      <c r="AX966" s="13" t="s">
        <v>79</v>
      </c>
      <c r="AY966" s="247" t="s">
        <v>127</v>
      </c>
    </row>
    <row r="967" s="13" customFormat="1">
      <c r="A967" s="13"/>
      <c r="B967" s="237"/>
      <c r="C967" s="238"/>
      <c r="D967" s="232" t="s">
        <v>138</v>
      </c>
      <c r="E967" s="239" t="s">
        <v>1</v>
      </c>
      <c r="F967" s="240" t="s">
        <v>1203</v>
      </c>
      <c r="G967" s="238"/>
      <c r="H967" s="241">
        <v>13.800000000000001</v>
      </c>
      <c r="I967" s="242"/>
      <c r="J967" s="238"/>
      <c r="K967" s="238"/>
      <c r="L967" s="243"/>
      <c r="M967" s="244"/>
      <c r="N967" s="245"/>
      <c r="O967" s="245"/>
      <c r="P967" s="245"/>
      <c r="Q967" s="245"/>
      <c r="R967" s="245"/>
      <c r="S967" s="245"/>
      <c r="T967" s="246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7" t="s">
        <v>138</v>
      </c>
      <c r="AU967" s="247" t="s">
        <v>89</v>
      </c>
      <c r="AV967" s="13" t="s">
        <v>89</v>
      </c>
      <c r="AW967" s="13" t="s">
        <v>34</v>
      </c>
      <c r="AX967" s="13" t="s">
        <v>79</v>
      </c>
      <c r="AY967" s="247" t="s">
        <v>127</v>
      </c>
    </row>
    <row r="968" s="13" customFormat="1">
      <c r="A968" s="13"/>
      <c r="B968" s="237"/>
      <c r="C968" s="238"/>
      <c r="D968" s="232" t="s">
        <v>138</v>
      </c>
      <c r="E968" s="239" t="s">
        <v>1</v>
      </c>
      <c r="F968" s="240" t="s">
        <v>1204</v>
      </c>
      <c r="G968" s="238"/>
      <c r="H968" s="241">
        <v>1.29</v>
      </c>
      <c r="I968" s="242"/>
      <c r="J968" s="238"/>
      <c r="K968" s="238"/>
      <c r="L968" s="243"/>
      <c r="M968" s="244"/>
      <c r="N968" s="245"/>
      <c r="O968" s="245"/>
      <c r="P968" s="245"/>
      <c r="Q968" s="245"/>
      <c r="R968" s="245"/>
      <c r="S968" s="245"/>
      <c r="T968" s="246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7" t="s">
        <v>138</v>
      </c>
      <c r="AU968" s="247" t="s">
        <v>89</v>
      </c>
      <c r="AV968" s="13" t="s">
        <v>89</v>
      </c>
      <c r="AW968" s="13" t="s">
        <v>34</v>
      </c>
      <c r="AX968" s="13" t="s">
        <v>79</v>
      </c>
      <c r="AY968" s="247" t="s">
        <v>127</v>
      </c>
    </row>
    <row r="969" s="14" customFormat="1">
      <c r="A969" s="14"/>
      <c r="B969" s="248"/>
      <c r="C969" s="249"/>
      <c r="D969" s="232" t="s">
        <v>138</v>
      </c>
      <c r="E969" s="250" t="s">
        <v>1</v>
      </c>
      <c r="F969" s="251" t="s">
        <v>176</v>
      </c>
      <c r="G969" s="249"/>
      <c r="H969" s="252">
        <v>41.350000000000001</v>
      </c>
      <c r="I969" s="253"/>
      <c r="J969" s="249"/>
      <c r="K969" s="249"/>
      <c r="L969" s="254"/>
      <c r="M969" s="255"/>
      <c r="N969" s="256"/>
      <c r="O969" s="256"/>
      <c r="P969" s="256"/>
      <c r="Q969" s="256"/>
      <c r="R969" s="256"/>
      <c r="S969" s="256"/>
      <c r="T969" s="257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8" t="s">
        <v>138</v>
      </c>
      <c r="AU969" s="258" t="s">
        <v>89</v>
      </c>
      <c r="AV969" s="14" t="s">
        <v>134</v>
      </c>
      <c r="AW969" s="14" t="s">
        <v>34</v>
      </c>
      <c r="AX969" s="14" t="s">
        <v>87</v>
      </c>
      <c r="AY969" s="258" t="s">
        <v>127</v>
      </c>
    </row>
    <row r="970" s="2" customFormat="1" ht="21.75" customHeight="1">
      <c r="A970" s="39"/>
      <c r="B970" s="40"/>
      <c r="C970" s="273" t="s">
        <v>1205</v>
      </c>
      <c r="D970" s="273" t="s">
        <v>295</v>
      </c>
      <c r="E970" s="274" t="s">
        <v>1206</v>
      </c>
      <c r="F970" s="275" t="s">
        <v>1207</v>
      </c>
      <c r="G970" s="276" t="s">
        <v>133</v>
      </c>
      <c r="H970" s="277">
        <v>1.1539999999999999</v>
      </c>
      <c r="I970" s="278"/>
      <c r="J970" s="279">
        <f>ROUND(I970*H970,2)</f>
        <v>0</v>
      </c>
      <c r="K970" s="275" t="s">
        <v>1</v>
      </c>
      <c r="L970" s="280"/>
      <c r="M970" s="281" t="s">
        <v>1</v>
      </c>
      <c r="N970" s="282" t="s">
        <v>44</v>
      </c>
      <c r="O970" s="92"/>
      <c r="P970" s="228">
        <f>O970*H970</f>
        <v>0</v>
      </c>
      <c r="Q970" s="228">
        <v>0.55000000000000004</v>
      </c>
      <c r="R970" s="228">
        <f>Q970*H970</f>
        <v>0.63470000000000004</v>
      </c>
      <c r="S970" s="228">
        <v>0</v>
      </c>
      <c r="T970" s="229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0" t="s">
        <v>460</v>
      </c>
      <c r="AT970" s="230" t="s">
        <v>295</v>
      </c>
      <c r="AU970" s="230" t="s">
        <v>89</v>
      </c>
      <c r="AY970" s="18" t="s">
        <v>127</v>
      </c>
      <c r="BE970" s="231">
        <f>IF(N970="základní",J970,0)</f>
        <v>0</v>
      </c>
      <c r="BF970" s="231">
        <f>IF(N970="snížená",J970,0)</f>
        <v>0</v>
      </c>
      <c r="BG970" s="231">
        <f>IF(N970="zákl. přenesená",J970,0)</f>
        <v>0</v>
      </c>
      <c r="BH970" s="231">
        <f>IF(N970="sníž. přenesená",J970,0)</f>
        <v>0</v>
      </c>
      <c r="BI970" s="231">
        <f>IF(N970="nulová",J970,0)</f>
        <v>0</v>
      </c>
      <c r="BJ970" s="18" t="s">
        <v>87</v>
      </c>
      <c r="BK970" s="231">
        <f>ROUND(I970*H970,2)</f>
        <v>0</v>
      </c>
      <c r="BL970" s="18" t="s">
        <v>206</v>
      </c>
      <c r="BM970" s="230" t="s">
        <v>1208</v>
      </c>
    </row>
    <row r="971" s="2" customFormat="1">
      <c r="A971" s="39"/>
      <c r="B971" s="40"/>
      <c r="C971" s="41"/>
      <c r="D971" s="232" t="s">
        <v>136</v>
      </c>
      <c r="E971" s="41"/>
      <c r="F971" s="233" t="s">
        <v>1207</v>
      </c>
      <c r="G971" s="41"/>
      <c r="H971" s="41"/>
      <c r="I971" s="234"/>
      <c r="J971" s="41"/>
      <c r="K971" s="41"/>
      <c r="L971" s="45"/>
      <c r="M971" s="235"/>
      <c r="N971" s="236"/>
      <c r="O971" s="92"/>
      <c r="P971" s="92"/>
      <c r="Q971" s="92"/>
      <c r="R971" s="92"/>
      <c r="S971" s="92"/>
      <c r="T971" s="93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136</v>
      </c>
      <c r="AU971" s="18" t="s">
        <v>89</v>
      </c>
    </row>
    <row r="972" s="13" customFormat="1">
      <c r="A972" s="13"/>
      <c r="B972" s="237"/>
      <c r="C972" s="238"/>
      <c r="D972" s="232" t="s">
        <v>138</v>
      </c>
      <c r="E972" s="239" t="s">
        <v>1</v>
      </c>
      <c r="F972" s="240" t="s">
        <v>1209</v>
      </c>
      <c r="G972" s="238"/>
      <c r="H972" s="241">
        <v>0.374</v>
      </c>
      <c r="I972" s="242"/>
      <c r="J972" s="238"/>
      <c r="K972" s="238"/>
      <c r="L972" s="243"/>
      <c r="M972" s="244"/>
      <c r="N972" s="245"/>
      <c r="O972" s="245"/>
      <c r="P972" s="245"/>
      <c r="Q972" s="245"/>
      <c r="R972" s="245"/>
      <c r="S972" s="245"/>
      <c r="T972" s="24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7" t="s">
        <v>138</v>
      </c>
      <c r="AU972" s="247" t="s">
        <v>89</v>
      </c>
      <c r="AV972" s="13" t="s">
        <v>89</v>
      </c>
      <c r="AW972" s="13" t="s">
        <v>34</v>
      </c>
      <c r="AX972" s="13" t="s">
        <v>79</v>
      </c>
      <c r="AY972" s="247" t="s">
        <v>127</v>
      </c>
    </row>
    <row r="973" s="13" customFormat="1">
      <c r="A973" s="13"/>
      <c r="B973" s="237"/>
      <c r="C973" s="238"/>
      <c r="D973" s="232" t="s">
        <v>138</v>
      </c>
      <c r="E973" s="239" t="s">
        <v>1</v>
      </c>
      <c r="F973" s="240" t="s">
        <v>1210</v>
      </c>
      <c r="G973" s="238"/>
      <c r="H973" s="241">
        <v>0.063</v>
      </c>
      <c r="I973" s="242"/>
      <c r="J973" s="238"/>
      <c r="K973" s="238"/>
      <c r="L973" s="243"/>
      <c r="M973" s="244"/>
      <c r="N973" s="245"/>
      <c r="O973" s="245"/>
      <c r="P973" s="245"/>
      <c r="Q973" s="245"/>
      <c r="R973" s="245"/>
      <c r="S973" s="245"/>
      <c r="T973" s="24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7" t="s">
        <v>138</v>
      </c>
      <c r="AU973" s="247" t="s">
        <v>89</v>
      </c>
      <c r="AV973" s="13" t="s">
        <v>89</v>
      </c>
      <c r="AW973" s="13" t="s">
        <v>34</v>
      </c>
      <c r="AX973" s="13" t="s">
        <v>79</v>
      </c>
      <c r="AY973" s="247" t="s">
        <v>127</v>
      </c>
    </row>
    <row r="974" s="13" customFormat="1">
      <c r="A974" s="13"/>
      <c r="B974" s="237"/>
      <c r="C974" s="238"/>
      <c r="D974" s="232" t="s">
        <v>138</v>
      </c>
      <c r="E974" s="239" t="s">
        <v>1</v>
      </c>
      <c r="F974" s="240" t="s">
        <v>1211</v>
      </c>
      <c r="G974" s="238"/>
      <c r="H974" s="241">
        <v>0.075999999999999998</v>
      </c>
      <c r="I974" s="242"/>
      <c r="J974" s="238"/>
      <c r="K974" s="238"/>
      <c r="L974" s="243"/>
      <c r="M974" s="244"/>
      <c r="N974" s="245"/>
      <c r="O974" s="245"/>
      <c r="P974" s="245"/>
      <c r="Q974" s="245"/>
      <c r="R974" s="245"/>
      <c r="S974" s="245"/>
      <c r="T974" s="24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7" t="s">
        <v>138</v>
      </c>
      <c r="AU974" s="247" t="s">
        <v>89</v>
      </c>
      <c r="AV974" s="13" t="s">
        <v>89</v>
      </c>
      <c r="AW974" s="13" t="s">
        <v>34</v>
      </c>
      <c r="AX974" s="13" t="s">
        <v>79</v>
      </c>
      <c r="AY974" s="247" t="s">
        <v>127</v>
      </c>
    </row>
    <row r="975" s="13" customFormat="1">
      <c r="A975" s="13"/>
      <c r="B975" s="237"/>
      <c r="C975" s="238"/>
      <c r="D975" s="232" t="s">
        <v>138</v>
      </c>
      <c r="E975" s="239" t="s">
        <v>1</v>
      </c>
      <c r="F975" s="240" t="s">
        <v>1212</v>
      </c>
      <c r="G975" s="238"/>
      <c r="H975" s="241">
        <v>0.071999999999999995</v>
      </c>
      <c r="I975" s="242"/>
      <c r="J975" s="238"/>
      <c r="K975" s="238"/>
      <c r="L975" s="243"/>
      <c r="M975" s="244"/>
      <c r="N975" s="245"/>
      <c r="O975" s="245"/>
      <c r="P975" s="245"/>
      <c r="Q975" s="245"/>
      <c r="R975" s="245"/>
      <c r="S975" s="245"/>
      <c r="T975" s="246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7" t="s">
        <v>138</v>
      </c>
      <c r="AU975" s="247" t="s">
        <v>89</v>
      </c>
      <c r="AV975" s="13" t="s">
        <v>89</v>
      </c>
      <c r="AW975" s="13" t="s">
        <v>34</v>
      </c>
      <c r="AX975" s="13" t="s">
        <v>79</v>
      </c>
      <c r="AY975" s="247" t="s">
        <v>127</v>
      </c>
    </row>
    <row r="976" s="13" customFormat="1">
      <c r="A976" s="13"/>
      <c r="B976" s="237"/>
      <c r="C976" s="238"/>
      <c r="D976" s="232" t="s">
        <v>138</v>
      </c>
      <c r="E976" s="239" t="s">
        <v>1</v>
      </c>
      <c r="F976" s="240" t="s">
        <v>1213</v>
      </c>
      <c r="G976" s="238"/>
      <c r="H976" s="241">
        <v>0.128</v>
      </c>
      <c r="I976" s="242"/>
      <c r="J976" s="238"/>
      <c r="K976" s="238"/>
      <c r="L976" s="243"/>
      <c r="M976" s="244"/>
      <c r="N976" s="245"/>
      <c r="O976" s="245"/>
      <c r="P976" s="245"/>
      <c r="Q976" s="245"/>
      <c r="R976" s="245"/>
      <c r="S976" s="245"/>
      <c r="T976" s="24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7" t="s">
        <v>138</v>
      </c>
      <c r="AU976" s="247" t="s">
        <v>89</v>
      </c>
      <c r="AV976" s="13" t="s">
        <v>89</v>
      </c>
      <c r="AW976" s="13" t="s">
        <v>34</v>
      </c>
      <c r="AX976" s="13" t="s">
        <v>79</v>
      </c>
      <c r="AY976" s="247" t="s">
        <v>127</v>
      </c>
    </row>
    <row r="977" s="13" customFormat="1">
      <c r="A977" s="13"/>
      <c r="B977" s="237"/>
      <c r="C977" s="238"/>
      <c r="D977" s="232" t="s">
        <v>138</v>
      </c>
      <c r="E977" s="239" t="s">
        <v>1</v>
      </c>
      <c r="F977" s="240" t="s">
        <v>1214</v>
      </c>
      <c r="G977" s="238"/>
      <c r="H977" s="241">
        <v>0.35299999999999998</v>
      </c>
      <c r="I977" s="242"/>
      <c r="J977" s="238"/>
      <c r="K977" s="238"/>
      <c r="L977" s="243"/>
      <c r="M977" s="244"/>
      <c r="N977" s="245"/>
      <c r="O977" s="245"/>
      <c r="P977" s="245"/>
      <c r="Q977" s="245"/>
      <c r="R977" s="245"/>
      <c r="S977" s="245"/>
      <c r="T977" s="246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7" t="s">
        <v>138</v>
      </c>
      <c r="AU977" s="247" t="s">
        <v>89</v>
      </c>
      <c r="AV977" s="13" t="s">
        <v>89</v>
      </c>
      <c r="AW977" s="13" t="s">
        <v>34</v>
      </c>
      <c r="AX977" s="13" t="s">
        <v>79</v>
      </c>
      <c r="AY977" s="247" t="s">
        <v>127</v>
      </c>
    </row>
    <row r="978" s="13" customFormat="1">
      <c r="A978" s="13"/>
      <c r="B978" s="237"/>
      <c r="C978" s="238"/>
      <c r="D978" s="232" t="s">
        <v>138</v>
      </c>
      <c r="E978" s="239" t="s">
        <v>1</v>
      </c>
      <c r="F978" s="240" t="s">
        <v>1215</v>
      </c>
      <c r="G978" s="238"/>
      <c r="H978" s="241">
        <v>0.033000000000000002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7" t="s">
        <v>138</v>
      </c>
      <c r="AU978" s="247" t="s">
        <v>89</v>
      </c>
      <c r="AV978" s="13" t="s">
        <v>89</v>
      </c>
      <c r="AW978" s="13" t="s">
        <v>34</v>
      </c>
      <c r="AX978" s="13" t="s">
        <v>79</v>
      </c>
      <c r="AY978" s="247" t="s">
        <v>127</v>
      </c>
    </row>
    <row r="979" s="14" customFormat="1">
      <c r="A979" s="14"/>
      <c r="B979" s="248"/>
      <c r="C979" s="249"/>
      <c r="D979" s="232" t="s">
        <v>138</v>
      </c>
      <c r="E979" s="250" t="s">
        <v>1</v>
      </c>
      <c r="F979" s="251" t="s">
        <v>176</v>
      </c>
      <c r="G979" s="249"/>
      <c r="H979" s="252">
        <v>1.0989999999999998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8" t="s">
        <v>138</v>
      </c>
      <c r="AU979" s="258" t="s">
        <v>89</v>
      </c>
      <c r="AV979" s="14" t="s">
        <v>134</v>
      </c>
      <c r="AW979" s="14" t="s">
        <v>34</v>
      </c>
      <c r="AX979" s="14" t="s">
        <v>79</v>
      </c>
      <c r="AY979" s="258" t="s">
        <v>127</v>
      </c>
    </row>
    <row r="980" s="13" customFormat="1">
      <c r="A980" s="13"/>
      <c r="B980" s="237"/>
      <c r="C980" s="238"/>
      <c r="D980" s="232" t="s">
        <v>138</v>
      </c>
      <c r="E980" s="239" t="s">
        <v>1</v>
      </c>
      <c r="F980" s="240" t="s">
        <v>1216</v>
      </c>
      <c r="G980" s="238"/>
      <c r="H980" s="241">
        <v>1.1539999999999999</v>
      </c>
      <c r="I980" s="242"/>
      <c r="J980" s="238"/>
      <c r="K980" s="238"/>
      <c r="L980" s="243"/>
      <c r="M980" s="244"/>
      <c r="N980" s="245"/>
      <c r="O980" s="245"/>
      <c r="P980" s="245"/>
      <c r="Q980" s="245"/>
      <c r="R980" s="245"/>
      <c r="S980" s="245"/>
      <c r="T980" s="246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7" t="s">
        <v>138</v>
      </c>
      <c r="AU980" s="247" t="s">
        <v>89</v>
      </c>
      <c r="AV980" s="13" t="s">
        <v>89</v>
      </c>
      <c r="AW980" s="13" t="s">
        <v>34</v>
      </c>
      <c r="AX980" s="13" t="s">
        <v>87</v>
      </c>
      <c r="AY980" s="247" t="s">
        <v>127</v>
      </c>
    </row>
    <row r="981" s="2" customFormat="1">
      <c r="A981" s="39"/>
      <c r="B981" s="40"/>
      <c r="C981" s="219" t="s">
        <v>1217</v>
      </c>
      <c r="D981" s="219" t="s">
        <v>130</v>
      </c>
      <c r="E981" s="220" t="s">
        <v>1218</v>
      </c>
      <c r="F981" s="221" t="s">
        <v>1219</v>
      </c>
      <c r="G981" s="222" t="s">
        <v>213</v>
      </c>
      <c r="H981" s="223">
        <v>92.950000000000003</v>
      </c>
      <c r="I981" s="224"/>
      <c r="J981" s="225">
        <f>ROUND(I981*H981,2)</f>
        <v>0</v>
      </c>
      <c r="K981" s="221" t="s">
        <v>1</v>
      </c>
      <c r="L981" s="45"/>
      <c r="M981" s="226" t="s">
        <v>1</v>
      </c>
      <c r="N981" s="227" t="s">
        <v>44</v>
      </c>
      <c r="O981" s="92"/>
      <c r="P981" s="228">
        <f>O981*H981</f>
        <v>0</v>
      </c>
      <c r="Q981" s="228">
        <v>0</v>
      </c>
      <c r="R981" s="228">
        <f>Q981*H981</f>
        <v>0</v>
      </c>
      <c r="S981" s="228">
        <v>0</v>
      </c>
      <c r="T981" s="229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0" t="s">
        <v>206</v>
      </c>
      <c r="AT981" s="230" t="s">
        <v>130</v>
      </c>
      <c r="AU981" s="230" t="s">
        <v>89</v>
      </c>
      <c r="AY981" s="18" t="s">
        <v>127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8" t="s">
        <v>87</v>
      </c>
      <c r="BK981" s="231">
        <f>ROUND(I981*H981,2)</f>
        <v>0</v>
      </c>
      <c r="BL981" s="18" t="s">
        <v>206</v>
      </c>
      <c r="BM981" s="230" t="s">
        <v>1220</v>
      </c>
    </row>
    <row r="982" s="2" customFormat="1">
      <c r="A982" s="39"/>
      <c r="B982" s="40"/>
      <c r="C982" s="41"/>
      <c r="D982" s="232" t="s">
        <v>136</v>
      </c>
      <c r="E982" s="41"/>
      <c r="F982" s="233" t="s">
        <v>1221</v>
      </c>
      <c r="G982" s="41"/>
      <c r="H982" s="41"/>
      <c r="I982" s="234"/>
      <c r="J982" s="41"/>
      <c r="K982" s="41"/>
      <c r="L982" s="45"/>
      <c r="M982" s="235"/>
      <c r="N982" s="236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136</v>
      </c>
      <c r="AU982" s="18" t="s">
        <v>89</v>
      </c>
    </row>
    <row r="983" s="13" customFormat="1">
      <c r="A983" s="13"/>
      <c r="B983" s="237"/>
      <c r="C983" s="238"/>
      <c r="D983" s="232" t="s">
        <v>138</v>
      </c>
      <c r="E983" s="239" t="s">
        <v>1</v>
      </c>
      <c r="F983" s="240" t="s">
        <v>1222</v>
      </c>
      <c r="G983" s="238"/>
      <c r="H983" s="241">
        <v>16</v>
      </c>
      <c r="I983" s="242"/>
      <c r="J983" s="238"/>
      <c r="K983" s="238"/>
      <c r="L983" s="243"/>
      <c r="M983" s="244"/>
      <c r="N983" s="245"/>
      <c r="O983" s="245"/>
      <c r="P983" s="245"/>
      <c r="Q983" s="245"/>
      <c r="R983" s="245"/>
      <c r="S983" s="245"/>
      <c r="T983" s="24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7" t="s">
        <v>138</v>
      </c>
      <c r="AU983" s="247" t="s">
        <v>89</v>
      </c>
      <c r="AV983" s="13" t="s">
        <v>89</v>
      </c>
      <c r="AW983" s="13" t="s">
        <v>34</v>
      </c>
      <c r="AX983" s="13" t="s">
        <v>79</v>
      </c>
      <c r="AY983" s="247" t="s">
        <v>127</v>
      </c>
    </row>
    <row r="984" s="13" customFormat="1">
      <c r="A984" s="13"/>
      <c r="B984" s="237"/>
      <c r="C984" s="238"/>
      <c r="D984" s="232" t="s">
        <v>138</v>
      </c>
      <c r="E984" s="239" t="s">
        <v>1</v>
      </c>
      <c r="F984" s="240" t="s">
        <v>1223</v>
      </c>
      <c r="G984" s="238"/>
      <c r="H984" s="241">
        <v>17.149999999999999</v>
      </c>
      <c r="I984" s="242"/>
      <c r="J984" s="238"/>
      <c r="K984" s="238"/>
      <c r="L984" s="243"/>
      <c r="M984" s="244"/>
      <c r="N984" s="245"/>
      <c r="O984" s="245"/>
      <c r="P984" s="245"/>
      <c r="Q984" s="245"/>
      <c r="R984" s="245"/>
      <c r="S984" s="245"/>
      <c r="T984" s="24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7" t="s">
        <v>138</v>
      </c>
      <c r="AU984" s="247" t="s">
        <v>89</v>
      </c>
      <c r="AV984" s="13" t="s">
        <v>89</v>
      </c>
      <c r="AW984" s="13" t="s">
        <v>34</v>
      </c>
      <c r="AX984" s="13" t="s">
        <v>79</v>
      </c>
      <c r="AY984" s="247" t="s">
        <v>127</v>
      </c>
    </row>
    <row r="985" s="13" customFormat="1">
      <c r="A985" s="13"/>
      <c r="B985" s="237"/>
      <c r="C985" s="238"/>
      <c r="D985" s="232" t="s">
        <v>138</v>
      </c>
      <c r="E985" s="239" t="s">
        <v>1</v>
      </c>
      <c r="F985" s="240" t="s">
        <v>1224</v>
      </c>
      <c r="G985" s="238"/>
      <c r="H985" s="241">
        <v>25.199999999999999</v>
      </c>
      <c r="I985" s="242"/>
      <c r="J985" s="238"/>
      <c r="K985" s="238"/>
      <c r="L985" s="243"/>
      <c r="M985" s="244"/>
      <c r="N985" s="245"/>
      <c r="O985" s="245"/>
      <c r="P985" s="245"/>
      <c r="Q985" s="245"/>
      <c r="R985" s="245"/>
      <c r="S985" s="245"/>
      <c r="T985" s="246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7" t="s">
        <v>138</v>
      </c>
      <c r="AU985" s="247" t="s">
        <v>89</v>
      </c>
      <c r="AV985" s="13" t="s">
        <v>89</v>
      </c>
      <c r="AW985" s="13" t="s">
        <v>34</v>
      </c>
      <c r="AX985" s="13" t="s">
        <v>79</v>
      </c>
      <c r="AY985" s="247" t="s">
        <v>127</v>
      </c>
    </row>
    <row r="986" s="13" customFormat="1">
      <c r="A986" s="13"/>
      <c r="B986" s="237"/>
      <c r="C986" s="238"/>
      <c r="D986" s="232" t="s">
        <v>138</v>
      </c>
      <c r="E986" s="239" t="s">
        <v>1</v>
      </c>
      <c r="F986" s="240" t="s">
        <v>1225</v>
      </c>
      <c r="G986" s="238"/>
      <c r="H986" s="241">
        <v>9.4499999999999993</v>
      </c>
      <c r="I986" s="242"/>
      <c r="J986" s="238"/>
      <c r="K986" s="238"/>
      <c r="L986" s="243"/>
      <c r="M986" s="244"/>
      <c r="N986" s="245"/>
      <c r="O986" s="245"/>
      <c r="P986" s="245"/>
      <c r="Q986" s="245"/>
      <c r="R986" s="245"/>
      <c r="S986" s="245"/>
      <c r="T986" s="246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7" t="s">
        <v>138</v>
      </c>
      <c r="AU986" s="247" t="s">
        <v>89</v>
      </c>
      <c r="AV986" s="13" t="s">
        <v>89</v>
      </c>
      <c r="AW986" s="13" t="s">
        <v>34</v>
      </c>
      <c r="AX986" s="13" t="s">
        <v>79</v>
      </c>
      <c r="AY986" s="247" t="s">
        <v>127</v>
      </c>
    </row>
    <row r="987" s="13" customFormat="1">
      <c r="A987" s="13"/>
      <c r="B987" s="237"/>
      <c r="C987" s="238"/>
      <c r="D987" s="232" t="s">
        <v>138</v>
      </c>
      <c r="E987" s="239" t="s">
        <v>1</v>
      </c>
      <c r="F987" s="240" t="s">
        <v>1226</v>
      </c>
      <c r="G987" s="238"/>
      <c r="H987" s="241">
        <v>15.699999999999999</v>
      </c>
      <c r="I987" s="242"/>
      <c r="J987" s="238"/>
      <c r="K987" s="238"/>
      <c r="L987" s="243"/>
      <c r="M987" s="244"/>
      <c r="N987" s="245"/>
      <c r="O987" s="245"/>
      <c r="P987" s="245"/>
      <c r="Q987" s="245"/>
      <c r="R987" s="245"/>
      <c r="S987" s="245"/>
      <c r="T987" s="24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7" t="s">
        <v>138</v>
      </c>
      <c r="AU987" s="247" t="s">
        <v>89</v>
      </c>
      <c r="AV987" s="13" t="s">
        <v>89</v>
      </c>
      <c r="AW987" s="13" t="s">
        <v>34</v>
      </c>
      <c r="AX987" s="13" t="s">
        <v>79</v>
      </c>
      <c r="AY987" s="247" t="s">
        <v>127</v>
      </c>
    </row>
    <row r="988" s="13" customFormat="1">
      <c r="A988" s="13"/>
      <c r="B988" s="237"/>
      <c r="C988" s="238"/>
      <c r="D988" s="232" t="s">
        <v>138</v>
      </c>
      <c r="E988" s="239" t="s">
        <v>1</v>
      </c>
      <c r="F988" s="240" t="s">
        <v>1227</v>
      </c>
      <c r="G988" s="238"/>
      <c r="H988" s="241">
        <v>9.4499999999999993</v>
      </c>
      <c r="I988" s="242"/>
      <c r="J988" s="238"/>
      <c r="K988" s="238"/>
      <c r="L988" s="243"/>
      <c r="M988" s="244"/>
      <c r="N988" s="245"/>
      <c r="O988" s="245"/>
      <c r="P988" s="245"/>
      <c r="Q988" s="245"/>
      <c r="R988" s="245"/>
      <c r="S988" s="245"/>
      <c r="T988" s="246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7" t="s">
        <v>138</v>
      </c>
      <c r="AU988" s="247" t="s">
        <v>89</v>
      </c>
      <c r="AV988" s="13" t="s">
        <v>89</v>
      </c>
      <c r="AW988" s="13" t="s">
        <v>34</v>
      </c>
      <c r="AX988" s="13" t="s">
        <v>79</v>
      </c>
      <c r="AY988" s="247" t="s">
        <v>127</v>
      </c>
    </row>
    <row r="989" s="14" customFormat="1">
      <c r="A989" s="14"/>
      <c r="B989" s="248"/>
      <c r="C989" s="249"/>
      <c r="D989" s="232" t="s">
        <v>138</v>
      </c>
      <c r="E989" s="250" t="s">
        <v>1</v>
      </c>
      <c r="F989" s="251" t="s">
        <v>176</v>
      </c>
      <c r="G989" s="249"/>
      <c r="H989" s="252">
        <v>92.950000000000003</v>
      </c>
      <c r="I989" s="253"/>
      <c r="J989" s="249"/>
      <c r="K989" s="249"/>
      <c r="L989" s="254"/>
      <c r="M989" s="255"/>
      <c r="N989" s="256"/>
      <c r="O989" s="256"/>
      <c r="P989" s="256"/>
      <c r="Q989" s="256"/>
      <c r="R989" s="256"/>
      <c r="S989" s="256"/>
      <c r="T989" s="257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8" t="s">
        <v>138</v>
      </c>
      <c r="AU989" s="258" t="s">
        <v>89</v>
      </c>
      <c r="AV989" s="14" t="s">
        <v>134</v>
      </c>
      <c r="AW989" s="14" t="s">
        <v>34</v>
      </c>
      <c r="AX989" s="14" t="s">
        <v>87</v>
      </c>
      <c r="AY989" s="258" t="s">
        <v>127</v>
      </c>
    </row>
    <row r="990" s="2" customFormat="1" ht="21.75" customHeight="1">
      <c r="A990" s="39"/>
      <c r="B990" s="40"/>
      <c r="C990" s="273" t="s">
        <v>1228</v>
      </c>
      <c r="D990" s="273" t="s">
        <v>295</v>
      </c>
      <c r="E990" s="274" t="s">
        <v>1229</v>
      </c>
      <c r="F990" s="275" t="s">
        <v>1230</v>
      </c>
      <c r="G990" s="276" t="s">
        <v>133</v>
      </c>
      <c r="H990" s="277">
        <v>3.3439999999999999</v>
      </c>
      <c r="I990" s="278"/>
      <c r="J990" s="279">
        <f>ROUND(I990*H990,2)</f>
        <v>0</v>
      </c>
      <c r="K990" s="275" t="s">
        <v>1</v>
      </c>
      <c r="L990" s="280"/>
      <c r="M990" s="281" t="s">
        <v>1</v>
      </c>
      <c r="N990" s="282" t="s">
        <v>44</v>
      </c>
      <c r="O990" s="92"/>
      <c r="P990" s="228">
        <f>O990*H990</f>
        <v>0</v>
      </c>
      <c r="Q990" s="228">
        <v>0.55000000000000004</v>
      </c>
      <c r="R990" s="228">
        <f>Q990*H990</f>
        <v>1.8392000000000002</v>
      </c>
      <c r="S990" s="228">
        <v>0</v>
      </c>
      <c r="T990" s="229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460</v>
      </c>
      <c r="AT990" s="230" t="s">
        <v>295</v>
      </c>
      <c r="AU990" s="230" t="s">
        <v>89</v>
      </c>
      <c r="AY990" s="18" t="s">
        <v>127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87</v>
      </c>
      <c r="BK990" s="231">
        <f>ROUND(I990*H990,2)</f>
        <v>0</v>
      </c>
      <c r="BL990" s="18" t="s">
        <v>206</v>
      </c>
      <c r="BM990" s="230" t="s">
        <v>1231</v>
      </c>
    </row>
    <row r="991" s="2" customFormat="1">
      <c r="A991" s="39"/>
      <c r="B991" s="40"/>
      <c r="C991" s="41"/>
      <c r="D991" s="232" t="s">
        <v>136</v>
      </c>
      <c r="E991" s="41"/>
      <c r="F991" s="233" t="s">
        <v>1230</v>
      </c>
      <c r="G991" s="41"/>
      <c r="H991" s="41"/>
      <c r="I991" s="234"/>
      <c r="J991" s="41"/>
      <c r="K991" s="41"/>
      <c r="L991" s="45"/>
      <c r="M991" s="235"/>
      <c r="N991" s="236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136</v>
      </c>
      <c r="AU991" s="18" t="s">
        <v>89</v>
      </c>
    </row>
    <row r="992" s="13" customFormat="1">
      <c r="A992" s="13"/>
      <c r="B992" s="237"/>
      <c r="C992" s="238"/>
      <c r="D992" s="232" t="s">
        <v>138</v>
      </c>
      <c r="E992" s="239" t="s">
        <v>1</v>
      </c>
      <c r="F992" s="240" t="s">
        <v>1232</v>
      </c>
      <c r="G992" s="238"/>
      <c r="H992" s="241">
        <v>0.61399999999999999</v>
      </c>
      <c r="I992" s="242"/>
      <c r="J992" s="238"/>
      <c r="K992" s="238"/>
      <c r="L992" s="243"/>
      <c r="M992" s="244"/>
      <c r="N992" s="245"/>
      <c r="O992" s="245"/>
      <c r="P992" s="245"/>
      <c r="Q992" s="245"/>
      <c r="R992" s="245"/>
      <c r="S992" s="245"/>
      <c r="T992" s="24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7" t="s">
        <v>138</v>
      </c>
      <c r="AU992" s="247" t="s">
        <v>89</v>
      </c>
      <c r="AV992" s="13" t="s">
        <v>89</v>
      </c>
      <c r="AW992" s="13" t="s">
        <v>34</v>
      </c>
      <c r="AX992" s="13" t="s">
        <v>79</v>
      </c>
      <c r="AY992" s="247" t="s">
        <v>127</v>
      </c>
    </row>
    <row r="993" s="13" customFormat="1">
      <c r="A993" s="13"/>
      <c r="B993" s="237"/>
      <c r="C993" s="238"/>
      <c r="D993" s="232" t="s">
        <v>138</v>
      </c>
      <c r="E993" s="239" t="s">
        <v>1</v>
      </c>
      <c r="F993" s="240" t="s">
        <v>1233</v>
      </c>
      <c r="G993" s="238"/>
      <c r="H993" s="241">
        <v>0.65900000000000003</v>
      </c>
      <c r="I993" s="242"/>
      <c r="J993" s="238"/>
      <c r="K993" s="238"/>
      <c r="L993" s="243"/>
      <c r="M993" s="244"/>
      <c r="N993" s="245"/>
      <c r="O993" s="245"/>
      <c r="P993" s="245"/>
      <c r="Q993" s="245"/>
      <c r="R993" s="245"/>
      <c r="S993" s="245"/>
      <c r="T993" s="246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7" t="s">
        <v>138</v>
      </c>
      <c r="AU993" s="247" t="s">
        <v>89</v>
      </c>
      <c r="AV993" s="13" t="s">
        <v>89</v>
      </c>
      <c r="AW993" s="13" t="s">
        <v>34</v>
      </c>
      <c r="AX993" s="13" t="s">
        <v>79</v>
      </c>
      <c r="AY993" s="247" t="s">
        <v>127</v>
      </c>
    </row>
    <row r="994" s="13" customFormat="1">
      <c r="A994" s="13"/>
      <c r="B994" s="237"/>
      <c r="C994" s="238"/>
      <c r="D994" s="232" t="s">
        <v>138</v>
      </c>
      <c r="E994" s="239" t="s">
        <v>1</v>
      </c>
      <c r="F994" s="240" t="s">
        <v>1234</v>
      </c>
      <c r="G994" s="238"/>
      <c r="H994" s="241">
        <v>0.80600000000000005</v>
      </c>
      <c r="I994" s="242"/>
      <c r="J994" s="238"/>
      <c r="K994" s="238"/>
      <c r="L994" s="243"/>
      <c r="M994" s="244"/>
      <c r="N994" s="245"/>
      <c r="O994" s="245"/>
      <c r="P994" s="245"/>
      <c r="Q994" s="245"/>
      <c r="R994" s="245"/>
      <c r="S994" s="245"/>
      <c r="T994" s="246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7" t="s">
        <v>138</v>
      </c>
      <c r="AU994" s="247" t="s">
        <v>89</v>
      </c>
      <c r="AV994" s="13" t="s">
        <v>89</v>
      </c>
      <c r="AW994" s="13" t="s">
        <v>34</v>
      </c>
      <c r="AX994" s="13" t="s">
        <v>79</v>
      </c>
      <c r="AY994" s="247" t="s">
        <v>127</v>
      </c>
    </row>
    <row r="995" s="13" customFormat="1">
      <c r="A995" s="13"/>
      <c r="B995" s="237"/>
      <c r="C995" s="238"/>
      <c r="D995" s="232" t="s">
        <v>138</v>
      </c>
      <c r="E995" s="239" t="s">
        <v>1</v>
      </c>
      <c r="F995" s="240" t="s">
        <v>1235</v>
      </c>
      <c r="G995" s="238"/>
      <c r="H995" s="241">
        <v>0.30199999999999999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7" t="s">
        <v>138</v>
      </c>
      <c r="AU995" s="247" t="s">
        <v>89</v>
      </c>
      <c r="AV995" s="13" t="s">
        <v>89</v>
      </c>
      <c r="AW995" s="13" t="s">
        <v>34</v>
      </c>
      <c r="AX995" s="13" t="s">
        <v>79</v>
      </c>
      <c r="AY995" s="247" t="s">
        <v>127</v>
      </c>
    </row>
    <row r="996" s="13" customFormat="1">
      <c r="A996" s="13"/>
      <c r="B996" s="237"/>
      <c r="C996" s="238"/>
      <c r="D996" s="232" t="s">
        <v>138</v>
      </c>
      <c r="E996" s="239" t="s">
        <v>1</v>
      </c>
      <c r="F996" s="240" t="s">
        <v>1236</v>
      </c>
      <c r="G996" s="238"/>
      <c r="H996" s="241">
        <v>0.502</v>
      </c>
      <c r="I996" s="242"/>
      <c r="J996" s="238"/>
      <c r="K996" s="238"/>
      <c r="L996" s="243"/>
      <c r="M996" s="244"/>
      <c r="N996" s="245"/>
      <c r="O996" s="245"/>
      <c r="P996" s="245"/>
      <c r="Q996" s="245"/>
      <c r="R996" s="245"/>
      <c r="S996" s="245"/>
      <c r="T996" s="246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7" t="s">
        <v>138</v>
      </c>
      <c r="AU996" s="247" t="s">
        <v>89</v>
      </c>
      <c r="AV996" s="13" t="s">
        <v>89</v>
      </c>
      <c r="AW996" s="13" t="s">
        <v>34</v>
      </c>
      <c r="AX996" s="13" t="s">
        <v>79</v>
      </c>
      <c r="AY996" s="247" t="s">
        <v>127</v>
      </c>
    </row>
    <row r="997" s="13" customFormat="1">
      <c r="A997" s="13"/>
      <c r="B997" s="237"/>
      <c r="C997" s="238"/>
      <c r="D997" s="232" t="s">
        <v>138</v>
      </c>
      <c r="E997" s="239" t="s">
        <v>1</v>
      </c>
      <c r="F997" s="240" t="s">
        <v>1237</v>
      </c>
      <c r="G997" s="238"/>
      <c r="H997" s="241">
        <v>0.30199999999999999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7" t="s">
        <v>138</v>
      </c>
      <c r="AU997" s="247" t="s">
        <v>89</v>
      </c>
      <c r="AV997" s="13" t="s">
        <v>89</v>
      </c>
      <c r="AW997" s="13" t="s">
        <v>34</v>
      </c>
      <c r="AX997" s="13" t="s">
        <v>79</v>
      </c>
      <c r="AY997" s="247" t="s">
        <v>127</v>
      </c>
    </row>
    <row r="998" s="14" customFormat="1">
      <c r="A998" s="14"/>
      <c r="B998" s="248"/>
      <c r="C998" s="249"/>
      <c r="D998" s="232" t="s">
        <v>138</v>
      </c>
      <c r="E998" s="250" t="s">
        <v>1</v>
      </c>
      <c r="F998" s="251" t="s">
        <v>176</v>
      </c>
      <c r="G998" s="249"/>
      <c r="H998" s="252">
        <v>3.1850000000000001</v>
      </c>
      <c r="I998" s="253"/>
      <c r="J998" s="249"/>
      <c r="K998" s="249"/>
      <c r="L998" s="254"/>
      <c r="M998" s="255"/>
      <c r="N998" s="256"/>
      <c r="O998" s="256"/>
      <c r="P998" s="256"/>
      <c r="Q998" s="256"/>
      <c r="R998" s="256"/>
      <c r="S998" s="256"/>
      <c r="T998" s="257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8" t="s">
        <v>138</v>
      </c>
      <c r="AU998" s="258" t="s">
        <v>89</v>
      </c>
      <c r="AV998" s="14" t="s">
        <v>134</v>
      </c>
      <c r="AW998" s="14" t="s">
        <v>34</v>
      </c>
      <c r="AX998" s="14" t="s">
        <v>79</v>
      </c>
      <c r="AY998" s="258" t="s">
        <v>127</v>
      </c>
    </row>
    <row r="999" s="13" customFormat="1">
      <c r="A999" s="13"/>
      <c r="B999" s="237"/>
      <c r="C999" s="238"/>
      <c r="D999" s="232" t="s">
        <v>138</v>
      </c>
      <c r="E999" s="239" t="s">
        <v>1</v>
      </c>
      <c r="F999" s="240" t="s">
        <v>1238</v>
      </c>
      <c r="G999" s="238"/>
      <c r="H999" s="241">
        <v>3.3439999999999999</v>
      </c>
      <c r="I999" s="242"/>
      <c r="J999" s="238"/>
      <c r="K999" s="238"/>
      <c r="L999" s="243"/>
      <c r="M999" s="244"/>
      <c r="N999" s="245"/>
      <c r="O999" s="245"/>
      <c r="P999" s="245"/>
      <c r="Q999" s="245"/>
      <c r="R999" s="245"/>
      <c r="S999" s="245"/>
      <c r="T999" s="24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7" t="s">
        <v>138</v>
      </c>
      <c r="AU999" s="247" t="s">
        <v>89</v>
      </c>
      <c r="AV999" s="13" t="s">
        <v>89</v>
      </c>
      <c r="AW999" s="13" t="s">
        <v>34</v>
      </c>
      <c r="AX999" s="13" t="s">
        <v>87</v>
      </c>
      <c r="AY999" s="247" t="s">
        <v>127</v>
      </c>
    </row>
    <row r="1000" s="2" customFormat="1" ht="33" customHeight="1">
      <c r="A1000" s="39"/>
      <c r="B1000" s="40"/>
      <c r="C1000" s="219" t="s">
        <v>1239</v>
      </c>
      <c r="D1000" s="219" t="s">
        <v>130</v>
      </c>
      <c r="E1000" s="220" t="s">
        <v>1240</v>
      </c>
      <c r="F1000" s="221" t="s">
        <v>1241</v>
      </c>
      <c r="G1000" s="222" t="s">
        <v>213</v>
      </c>
      <c r="H1000" s="223">
        <v>16.359999999999999</v>
      </c>
      <c r="I1000" s="224"/>
      <c r="J1000" s="225">
        <f>ROUND(I1000*H1000,2)</f>
        <v>0</v>
      </c>
      <c r="K1000" s="221" t="s">
        <v>1</v>
      </c>
      <c r="L1000" s="45"/>
      <c r="M1000" s="226" t="s">
        <v>1</v>
      </c>
      <c r="N1000" s="227" t="s">
        <v>44</v>
      </c>
      <c r="O1000" s="92"/>
      <c r="P1000" s="228">
        <f>O1000*H1000</f>
        <v>0</v>
      </c>
      <c r="Q1000" s="228">
        <v>0</v>
      </c>
      <c r="R1000" s="228">
        <f>Q1000*H1000</f>
        <v>0</v>
      </c>
      <c r="S1000" s="228">
        <v>0</v>
      </c>
      <c r="T1000" s="229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0" t="s">
        <v>206</v>
      </c>
      <c r="AT1000" s="230" t="s">
        <v>130</v>
      </c>
      <c r="AU1000" s="230" t="s">
        <v>89</v>
      </c>
      <c r="AY1000" s="18" t="s">
        <v>127</v>
      </c>
      <c r="BE1000" s="231">
        <f>IF(N1000="základní",J1000,0)</f>
        <v>0</v>
      </c>
      <c r="BF1000" s="231">
        <f>IF(N1000="snížená",J1000,0)</f>
        <v>0</v>
      </c>
      <c r="BG1000" s="231">
        <f>IF(N1000="zákl. přenesená",J1000,0)</f>
        <v>0</v>
      </c>
      <c r="BH1000" s="231">
        <f>IF(N1000="sníž. přenesená",J1000,0)</f>
        <v>0</v>
      </c>
      <c r="BI1000" s="231">
        <f>IF(N1000="nulová",J1000,0)</f>
        <v>0</v>
      </c>
      <c r="BJ1000" s="18" t="s">
        <v>87</v>
      </c>
      <c r="BK1000" s="231">
        <f>ROUND(I1000*H1000,2)</f>
        <v>0</v>
      </c>
      <c r="BL1000" s="18" t="s">
        <v>206</v>
      </c>
      <c r="BM1000" s="230" t="s">
        <v>1242</v>
      </c>
    </row>
    <row r="1001" s="2" customFormat="1">
      <c r="A1001" s="39"/>
      <c r="B1001" s="40"/>
      <c r="C1001" s="41"/>
      <c r="D1001" s="232" t="s">
        <v>136</v>
      </c>
      <c r="E1001" s="41"/>
      <c r="F1001" s="233" t="s">
        <v>1243</v>
      </c>
      <c r="G1001" s="41"/>
      <c r="H1001" s="41"/>
      <c r="I1001" s="234"/>
      <c r="J1001" s="41"/>
      <c r="K1001" s="41"/>
      <c r="L1001" s="45"/>
      <c r="M1001" s="235"/>
      <c r="N1001" s="236"/>
      <c r="O1001" s="92"/>
      <c r="P1001" s="92"/>
      <c r="Q1001" s="92"/>
      <c r="R1001" s="92"/>
      <c r="S1001" s="92"/>
      <c r="T1001" s="93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136</v>
      </c>
      <c r="AU1001" s="18" t="s">
        <v>89</v>
      </c>
    </row>
    <row r="1002" s="13" customFormat="1">
      <c r="A1002" s="13"/>
      <c r="B1002" s="237"/>
      <c r="C1002" s="238"/>
      <c r="D1002" s="232" t="s">
        <v>138</v>
      </c>
      <c r="E1002" s="239" t="s">
        <v>1</v>
      </c>
      <c r="F1002" s="240" t="s">
        <v>1244</v>
      </c>
      <c r="G1002" s="238"/>
      <c r="H1002" s="241">
        <v>4.7599999999999998</v>
      </c>
      <c r="I1002" s="242"/>
      <c r="J1002" s="238"/>
      <c r="K1002" s="238"/>
      <c r="L1002" s="243"/>
      <c r="M1002" s="244"/>
      <c r="N1002" s="245"/>
      <c r="O1002" s="245"/>
      <c r="P1002" s="245"/>
      <c r="Q1002" s="245"/>
      <c r="R1002" s="245"/>
      <c r="S1002" s="245"/>
      <c r="T1002" s="246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7" t="s">
        <v>138</v>
      </c>
      <c r="AU1002" s="247" t="s">
        <v>89</v>
      </c>
      <c r="AV1002" s="13" t="s">
        <v>89</v>
      </c>
      <c r="AW1002" s="13" t="s">
        <v>34</v>
      </c>
      <c r="AX1002" s="13" t="s">
        <v>79</v>
      </c>
      <c r="AY1002" s="247" t="s">
        <v>127</v>
      </c>
    </row>
    <row r="1003" s="13" customFormat="1">
      <c r="A1003" s="13"/>
      <c r="B1003" s="237"/>
      <c r="C1003" s="238"/>
      <c r="D1003" s="232" t="s">
        <v>138</v>
      </c>
      <c r="E1003" s="239" t="s">
        <v>1</v>
      </c>
      <c r="F1003" s="240" t="s">
        <v>1245</v>
      </c>
      <c r="G1003" s="238"/>
      <c r="H1003" s="241">
        <v>11.6</v>
      </c>
      <c r="I1003" s="242"/>
      <c r="J1003" s="238"/>
      <c r="K1003" s="238"/>
      <c r="L1003" s="243"/>
      <c r="M1003" s="244"/>
      <c r="N1003" s="245"/>
      <c r="O1003" s="245"/>
      <c r="P1003" s="245"/>
      <c r="Q1003" s="245"/>
      <c r="R1003" s="245"/>
      <c r="S1003" s="245"/>
      <c r="T1003" s="246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7" t="s">
        <v>138</v>
      </c>
      <c r="AU1003" s="247" t="s">
        <v>89</v>
      </c>
      <c r="AV1003" s="13" t="s">
        <v>89</v>
      </c>
      <c r="AW1003" s="13" t="s">
        <v>34</v>
      </c>
      <c r="AX1003" s="13" t="s">
        <v>79</v>
      </c>
      <c r="AY1003" s="247" t="s">
        <v>127</v>
      </c>
    </row>
    <row r="1004" s="14" customFormat="1">
      <c r="A1004" s="14"/>
      <c r="B1004" s="248"/>
      <c r="C1004" s="249"/>
      <c r="D1004" s="232" t="s">
        <v>138</v>
      </c>
      <c r="E1004" s="250" t="s">
        <v>1</v>
      </c>
      <c r="F1004" s="251" t="s">
        <v>176</v>
      </c>
      <c r="G1004" s="249"/>
      <c r="H1004" s="252">
        <v>16.359999999999999</v>
      </c>
      <c r="I1004" s="253"/>
      <c r="J1004" s="249"/>
      <c r="K1004" s="249"/>
      <c r="L1004" s="254"/>
      <c r="M1004" s="255"/>
      <c r="N1004" s="256"/>
      <c r="O1004" s="256"/>
      <c r="P1004" s="256"/>
      <c r="Q1004" s="256"/>
      <c r="R1004" s="256"/>
      <c r="S1004" s="256"/>
      <c r="T1004" s="257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8" t="s">
        <v>138</v>
      </c>
      <c r="AU1004" s="258" t="s">
        <v>89</v>
      </c>
      <c r="AV1004" s="14" t="s">
        <v>134</v>
      </c>
      <c r="AW1004" s="14" t="s">
        <v>34</v>
      </c>
      <c r="AX1004" s="14" t="s">
        <v>87</v>
      </c>
      <c r="AY1004" s="258" t="s">
        <v>127</v>
      </c>
    </row>
    <row r="1005" s="2" customFormat="1" ht="21.75" customHeight="1">
      <c r="A1005" s="39"/>
      <c r="B1005" s="40"/>
      <c r="C1005" s="273" t="s">
        <v>1246</v>
      </c>
      <c r="D1005" s="273" t="s">
        <v>295</v>
      </c>
      <c r="E1005" s="274" t="s">
        <v>1247</v>
      </c>
      <c r="F1005" s="275" t="s">
        <v>1248</v>
      </c>
      <c r="G1005" s="276" t="s">
        <v>133</v>
      </c>
      <c r="H1005" s="277">
        <v>0.89400000000000002</v>
      </c>
      <c r="I1005" s="278"/>
      <c r="J1005" s="279">
        <f>ROUND(I1005*H1005,2)</f>
        <v>0</v>
      </c>
      <c r="K1005" s="275" t="s">
        <v>1</v>
      </c>
      <c r="L1005" s="280"/>
      <c r="M1005" s="281" t="s">
        <v>1</v>
      </c>
      <c r="N1005" s="282" t="s">
        <v>44</v>
      </c>
      <c r="O1005" s="92"/>
      <c r="P1005" s="228">
        <f>O1005*H1005</f>
        <v>0</v>
      </c>
      <c r="Q1005" s="228">
        <v>0.55000000000000004</v>
      </c>
      <c r="R1005" s="228">
        <f>Q1005*H1005</f>
        <v>0.49170000000000003</v>
      </c>
      <c r="S1005" s="228">
        <v>0</v>
      </c>
      <c r="T1005" s="229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0" t="s">
        <v>460</v>
      </c>
      <c r="AT1005" s="230" t="s">
        <v>295</v>
      </c>
      <c r="AU1005" s="230" t="s">
        <v>89</v>
      </c>
      <c r="AY1005" s="18" t="s">
        <v>127</v>
      </c>
      <c r="BE1005" s="231">
        <f>IF(N1005="základní",J1005,0)</f>
        <v>0</v>
      </c>
      <c r="BF1005" s="231">
        <f>IF(N1005="snížená",J1005,0)</f>
        <v>0</v>
      </c>
      <c r="BG1005" s="231">
        <f>IF(N1005="zákl. přenesená",J1005,0)</f>
        <v>0</v>
      </c>
      <c r="BH1005" s="231">
        <f>IF(N1005="sníž. přenesená",J1005,0)</f>
        <v>0</v>
      </c>
      <c r="BI1005" s="231">
        <f>IF(N1005="nulová",J1005,0)</f>
        <v>0</v>
      </c>
      <c r="BJ1005" s="18" t="s">
        <v>87</v>
      </c>
      <c r="BK1005" s="231">
        <f>ROUND(I1005*H1005,2)</f>
        <v>0</v>
      </c>
      <c r="BL1005" s="18" t="s">
        <v>206</v>
      </c>
      <c r="BM1005" s="230" t="s">
        <v>1249</v>
      </c>
    </row>
    <row r="1006" s="2" customFormat="1">
      <c r="A1006" s="39"/>
      <c r="B1006" s="40"/>
      <c r="C1006" s="41"/>
      <c r="D1006" s="232" t="s">
        <v>136</v>
      </c>
      <c r="E1006" s="41"/>
      <c r="F1006" s="233" t="s">
        <v>1248</v>
      </c>
      <c r="G1006" s="41"/>
      <c r="H1006" s="41"/>
      <c r="I1006" s="234"/>
      <c r="J1006" s="41"/>
      <c r="K1006" s="41"/>
      <c r="L1006" s="45"/>
      <c r="M1006" s="235"/>
      <c r="N1006" s="236"/>
      <c r="O1006" s="92"/>
      <c r="P1006" s="92"/>
      <c r="Q1006" s="92"/>
      <c r="R1006" s="92"/>
      <c r="S1006" s="92"/>
      <c r="T1006" s="93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136</v>
      </c>
      <c r="AU1006" s="18" t="s">
        <v>89</v>
      </c>
    </row>
    <row r="1007" s="13" customFormat="1">
      <c r="A1007" s="13"/>
      <c r="B1007" s="237"/>
      <c r="C1007" s="238"/>
      <c r="D1007" s="232" t="s">
        <v>138</v>
      </c>
      <c r="E1007" s="239" t="s">
        <v>1</v>
      </c>
      <c r="F1007" s="240" t="s">
        <v>1250</v>
      </c>
      <c r="G1007" s="238"/>
      <c r="H1007" s="241">
        <v>0.248</v>
      </c>
      <c r="I1007" s="242"/>
      <c r="J1007" s="238"/>
      <c r="K1007" s="238"/>
      <c r="L1007" s="243"/>
      <c r="M1007" s="244"/>
      <c r="N1007" s="245"/>
      <c r="O1007" s="245"/>
      <c r="P1007" s="245"/>
      <c r="Q1007" s="245"/>
      <c r="R1007" s="245"/>
      <c r="S1007" s="245"/>
      <c r="T1007" s="246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7" t="s">
        <v>138</v>
      </c>
      <c r="AU1007" s="247" t="s">
        <v>89</v>
      </c>
      <c r="AV1007" s="13" t="s">
        <v>89</v>
      </c>
      <c r="AW1007" s="13" t="s">
        <v>34</v>
      </c>
      <c r="AX1007" s="13" t="s">
        <v>79</v>
      </c>
      <c r="AY1007" s="247" t="s">
        <v>127</v>
      </c>
    </row>
    <row r="1008" s="13" customFormat="1">
      <c r="A1008" s="13"/>
      <c r="B1008" s="237"/>
      <c r="C1008" s="238"/>
      <c r="D1008" s="232" t="s">
        <v>138</v>
      </c>
      <c r="E1008" s="239" t="s">
        <v>1</v>
      </c>
      <c r="F1008" s="240" t="s">
        <v>1251</v>
      </c>
      <c r="G1008" s="238"/>
      <c r="H1008" s="241">
        <v>0.60299999999999998</v>
      </c>
      <c r="I1008" s="242"/>
      <c r="J1008" s="238"/>
      <c r="K1008" s="238"/>
      <c r="L1008" s="243"/>
      <c r="M1008" s="244"/>
      <c r="N1008" s="245"/>
      <c r="O1008" s="245"/>
      <c r="P1008" s="245"/>
      <c r="Q1008" s="245"/>
      <c r="R1008" s="245"/>
      <c r="S1008" s="245"/>
      <c r="T1008" s="246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7" t="s">
        <v>138</v>
      </c>
      <c r="AU1008" s="247" t="s">
        <v>89</v>
      </c>
      <c r="AV1008" s="13" t="s">
        <v>89</v>
      </c>
      <c r="AW1008" s="13" t="s">
        <v>34</v>
      </c>
      <c r="AX1008" s="13" t="s">
        <v>79</v>
      </c>
      <c r="AY1008" s="247" t="s">
        <v>127</v>
      </c>
    </row>
    <row r="1009" s="14" customFormat="1">
      <c r="A1009" s="14"/>
      <c r="B1009" s="248"/>
      <c r="C1009" s="249"/>
      <c r="D1009" s="232" t="s">
        <v>138</v>
      </c>
      <c r="E1009" s="250" t="s">
        <v>1</v>
      </c>
      <c r="F1009" s="251" t="s">
        <v>176</v>
      </c>
      <c r="G1009" s="249"/>
      <c r="H1009" s="252">
        <v>0.85099999999999998</v>
      </c>
      <c r="I1009" s="253"/>
      <c r="J1009" s="249"/>
      <c r="K1009" s="249"/>
      <c r="L1009" s="254"/>
      <c r="M1009" s="255"/>
      <c r="N1009" s="256"/>
      <c r="O1009" s="256"/>
      <c r="P1009" s="256"/>
      <c r="Q1009" s="256"/>
      <c r="R1009" s="256"/>
      <c r="S1009" s="256"/>
      <c r="T1009" s="257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8" t="s">
        <v>138</v>
      </c>
      <c r="AU1009" s="258" t="s">
        <v>89</v>
      </c>
      <c r="AV1009" s="14" t="s">
        <v>134</v>
      </c>
      <c r="AW1009" s="14" t="s">
        <v>34</v>
      </c>
      <c r="AX1009" s="14" t="s">
        <v>79</v>
      </c>
      <c r="AY1009" s="258" t="s">
        <v>127</v>
      </c>
    </row>
    <row r="1010" s="13" customFormat="1">
      <c r="A1010" s="13"/>
      <c r="B1010" s="237"/>
      <c r="C1010" s="238"/>
      <c r="D1010" s="232" t="s">
        <v>138</v>
      </c>
      <c r="E1010" s="239" t="s">
        <v>1</v>
      </c>
      <c r="F1010" s="240" t="s">
        <v>1252</v>
      </c>
      <c r="G1010" s="238"/>
      <c r="H1010" s="241">
        <v>0.89400000000000002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7" t="s">
        <v>138</v>
      </c>
      <c r="AU1010" s="247" t="s">
        <v>89</v>
      </c>
      <c r="AV1010" s="13" t="s">
        <v>89</v>
      </c>
      <c r="AW1010" s="13" t="s">
        <v>34</v>
      </c>
      <c r="AX1010" s="13" t="s">
        <v>87</v>
      </c>
      <c r="AY1010" s="247" t="s">
        <v>127</v>
      </c>
    </row>
    <row r="1011" s="2" customFormat="1">
      <c r="A1011" s="39"/>
      <c r="B1011" s="40"/>
      <c r="C1011" s="219" t="s">
        <v>1253</v>
      </c>
      <c r="D1011" s="219" t="s">
        <v>130</v>
      </c>
      <c r="E1011" s="220" t="s">
        <v>1254</v>
      </c>
      <c r="F1011" s="221" t="s">
        <v>1255</v>
      </c>
      <c r="G1011" s="222" t="s">
        <v>205</v>
      </c>
      <c r="H1011" s="223">
        <v>561.66300000000001</v>
      </c>
      <c r="I1011" s="224"/>
      <c r="J1011" s="225">
        <f>ROUND(I1011*H1011,2)</f>
        <v>0</v>
      </c>
      <c r="K1011" s="221" t="s">
        <v>1</v>
      </c>
      <c r="L1011" s="45"/>
      <c r="M1011" s="226" t="s">
        <v>1</v>
      </c>
      <c r="N1011" s="227" t="s">
        <v>44</v>
      </c>
      <c r="O1011" s="92"/>
      <c r="P1011" s="228">
        <f>O1011*H1011</f>
        <v>0</v>
      </c>
      <c r="Q1011" s="228">
        <v>0</v>
      </c>
      <c r="R1011" s="228">
        <f>Q1011*H1011</f>
        <v>0</v>
      </c>
      <c r="S1011" s="228">
        <v>0</v>
      </c>
      <c r="T1011" s="229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0" t="s">
        <v>206</v>
      </c>
      <c r="AT1011" s="230" t="s">
        <v>130</v>
      </c>
      <c r="AU1011" s="230" t="s">
        <v>89</v>
      </c>
      <c r="AY1011" s="18" t="s">
        <v>127</v>
      </c>
      <c r="BE1011" s="231">
        <f>IF(N1011="základní",J1011,0)</f>
        <v>0</v>
      </c>
      <c r="BF1011" s="231">
        <f>IF(N1011="snížená",J1011,0)</f>
        <v>0</v>
      </c>
      <c r="BG1011" s="231">
        <f>IF(N1011="zákl. přenesená",J1011,0)</f>
        <v>0</v>
      </c>
      <c r="BH1011" s="231">
        <f>IF(N1011="sníž. přenesená",J1011,0)</f>
        <v>0</v>
      </c>
      <c r="BI1011" s="231">
        <f>IF(N1011="nulová",J1011,0)</f>
        <v>0</v>
      </c>
      <c r="BJ1011" s="18" t="s">
        <v>87</v>
      </c>
      <c r="BK1011" s="231">
        <f>ROUND(I1011*H1011,2)</f>
        <v>0</v>
      </c>
      <c r="BL1011" s="18" t="s">
        <v>206</v>
      </c>
      <c r="BM1011" s="230" t="s">
        <v>1256</v>
      </c>
    </row>
    <row r="1012" s="2" customFormat="1">
      <c r="A1012" s="39"/>
      <c r="B1012" s="40"/>
      <c r="C1012" s="41"/>
      <c r="D1012" s="232" t="s">
        <v>136</v>
      </c>
      <c r="E1012" s="41"/>
      <c r="F1012" s="233" t="s">
        <v>1257</v>
      </c>
      <c r="G1012" s="41"/>
      <c r="H1012" s="41"/>
      <c r="I1012" s="234"/>
      <c r="J1012" s="41"/>
      <c r="K1012" s="41"/>
      <c r="L1012" s="45"/>
      <c r="M1012" s="235"/>
      <c r="N1012" s="236"/>
      <c r="O1012" s="92"/>
      <c r="P1012" s="92"/>
      <c r="Q1012" s="92"/>
      <c r="R1012" s="92"/>
      <c r="S1012" s="92"/>
      <c r="T1012" s="93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136</v>
      </c>
      <c r="AU1012" s="18" t="s">
        <v>89</v>
      </c>
    </row>
    <row r="1013" s="13" customFormat="1">
      <c r="A1013" s="13"/>
      <c r="B1013" s="237"/>
      <c r="C1013" s="238"/>
      <c r="D1013" s="232" t="s">
        <v>138</v>
      </c>
      <c r="E1013" s="239" t="s">
        <v>1</v>
      </c>
      <c r="F1013" s="240" t="s">
        <v>1258</v>
      </c>
      <c r="G1013" s="238"/>
      <c r="H1013" s="241">
        <v>577.30999999999995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7" t="s">
        <v>138</v>
      </c>
      <c r="AU1013" s="247" t="s">
        <v>89</v>
      </c>
      <c r="AV1013" s="13" t="s">
        <v>89</v>
      </c>
      <c r="AW1013" s="13" t="s">
        <v>34</v>
      </c>
      <c r="AX1013" s="13" t="s">
        <v>79</v>
      </c>
      <c r="AY1013" s="247" t="s">
        <v>127</v>
      </c>
    </row>
    <row r="1014" s="13" customFormat="1">
      <c r="A1014" s="13"/>
      <c r="B1014" s="237"/>
      <c r="C1014" s="238"/>
      <c r="D1014" s="232" t="s">
        <v>138</v>
      </c>
      <c r="E1014" s="239" t="s">
        <v>1</v>
      </c>
      <c r="F1014" s="240" t="s">
        <v>1259</v>
      </c>
      <c r="G1014" s="238"/>
      <c r="H1014" s="241">
        <v>-15.647</v>
      </c>
      <c r="I1014" s="242"/>
      <c r="J1014" s="238"/>
      <c r="K1014" s="238"/>
      <c r="L1014" s="243"/>
      <c r="M1014" s="244"/>
      <c r="N1014" s="245"/>
      <c r="O1014" s="245"/>
      <c r="P1014" s="245"/>
      <c r="Q1014" s="245"/>
      <c r="R1014" s="245"/>
      <c r="S1014" s="245"/>
      <c r="T1014" s="246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7" t="s">
        <v>138</v>
      </c>
      <c r="AU1014" s="247" t="s">
        <v>89</v>
      </c>
      <c r="AV1014" s="13" t="s">
        <v>89</v>
      </c>
      <c r="AW1014" s="13" t="s">
        <v>34</v>
      </c>
      <c r="AX1014" s="13" t="s">
        <v>79</v>
      </c>
      <c r="AY1014" s="247" t="s">
        <v>127</v>
      </c>
    </row>
    <row r="1015" s="14" customFormat="1">
      <c r="A1015" s="14"/>
      <c r="B1015" s="248"/>
      <c r="C1015" s="249"/>
      <c r="D1015" s="232" t="s">
        <v>138</v>
      </c>
      <c r="E1015" s="250" t="s">
        <v>1</v>
      </c>
      <c r="F1015" s="251" t="s">
        <v>176</v>
      </c>
      <c r="G1015" s="249"/>
      <c r="H1015" s="252">
        <v>561.6629999999999</v>
      </c>
      <c r="I1015" s="253"/>
      <c r="J1015" s="249"/>
      <c r="K1015" s="249"/>
      <c r="L1015" s="254"/>
      <c r="M1015" s="255"/>
      <c r="N1015" s="256"/>
      <c r="O1015" s="256"/>
      <c r="P1015" s="256"/>
      <c r="Q1015" s="256"/>
      <c r="R1015" s="256"/>
      <c r="S1015" s="256"/>
      <c r="T1015" s="257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8" t="s">
        <v>138</v>
      </c>
      <c r="AU1015" s="258" t="s">
        <v>89</v>
      </c>
      <c r="AV1015" s="14" t="s">
        <v>134</v>
      </c>
      <c r="AW1015" s="14" t="s">
        <v>34</v>
      </c>
      <c r="AX1015" s="14" t="s">
        <v>87</v>
      </c>
      <c r="AY1015" s="258" t="s">
        <v>127</v>
      </c>
    </row>
    <row r="1016" s="2" customFormat="1" ht="16.5" customHeight="1">
      <c r="A1016" s="39"/>
      <c r="B1016" s="40"/>
      <c r="C1016" s="273" t="s">
        <v>1260</v>
      </c>
      <c r="D1016" s="273" t="s">
        <v>295</v>
      </c>
      <c r="E1016" s="274" t="s">
        <v>1261</v>
      </c>
      <c r="F1016" s="275" t="s">
        <v>1262</v>
      </c>
      <c r="G1016" s="276" t="s">
        <v>133</v>
      </c>
      <c r="H1016" s="277">
        <v>4.2359999999999998</v>
      </c>
      <c r="I1016" s="278"/>
      <c r="J1016" s="279">
        <f>ROUND(I1016*H1016,2)</f>
        <v>0</v>
      </c>
      <c r="K1016" s="275" t="s">
        <v>1</v>
      </c>
      <c r="L1016" s="280"/>
      <c r="M1016" s="281" t="s">
        <v>1</v>
      </c>
      <c r="N1016" s="282" t="s">
        <v>44</v>
      </c>
      <c r="O1016" s="92"/>
      <c r="P1016" s="228">
        <f>O1016*H1016</f>
        <v>0</v>
      </c>
      <c r="Q1016" s="228">
        <v>0.55000000000000004</v>
      </c>
      <c r="R1016" s="228">
        <f>Q1016*H1016</f>
        <v>2.3298000000000001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460</v>
      </c>
      <c r="AT1016" s="230" t="s">
        <v>295</v>
      </c>
      <c r="AU1016" s="230" t="s">
        <v>89</v>
      </c>
      <c r="AY1016" s="18" t="s">
        <v>127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87</v>
      </c>
      <c r="BK1016" s="231">
        <f>ROUND(I1016*H1016,2)</f>
        <v>0</v>
      </c>
      <c r="BL1016" s="18" t="s">
        <v>206</v>
      </c>
      <c r="BM1016" s="230" t="s">
        <v>1263</v>
      </c>
    </row>
    <row r="1017" s="2" customFormat="1">
      <c r="A1017" s="39"/>
      <c r="B1017" s="40"/>
      <c r="C1017" s="41"/>
      <c r="D1017" s="232" t="s">
        <v>136</v>
      </c>
      <c r="E1017" s="41"/>
      <c r="F1017" s="233" t="s">
        <v>1262</v>
      </c>
      <c r="G1017" s="41"/>
      <c r="H1017" s="41"/>
      <c r="I1017" s="234"/>
      <c r="J1017" s="41"/>
      <c r="K1017" s="41"/>
      <c r="L1017" s="45"/>
      <c r="M1017" s="235"/>
      <c r="N1017" s="236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136</v>
      </c>
      <c r="AU1017" s="18" t="s">
        <v>89</v>
      </c>
    </row>
    <row r="1018" s="13" customFormat="1">
      <c r="A1018" s="13"/>
      <c r="B1018" s="237"/>
      <c r="C1018" s="238"/>
      <c r="D1018" s="232" t="s">
        <v>138</v>
      </c>
      <c r="E1018" s="239" t="s">
        <v>1</v>
      </c>
      <c r="F1018" s="240" t="s">
        <v>1264</v>
      </c>
      <c r="G1018" s="238"/>
      <c r="H1018" s="241">
        <v>3.851</v>
      </c>
      <c r="I1018" s="242"/>
      <c r="J1018" s="238"/>
      <c r="K1018" s="238"/>
      <c r="L1018" s="243"/>
      <c r="M1018" s="244"/>
      <c r="N1018" s="245"/>
      <c r="O1018" s="245"/>
      <c r="P1018" s="245"/>
      <c r="Q1018" s="245"/>
      <c r="R1018" s="245"/>
      <c r="S1018" s="245"/>
      <c r="T1018" s="246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7" t="s">
        <v>138</v>
      </c>
      <c r="AU1018" s="247" t="s">
        <v>89</v>
      </c>
      <c r="AV1018" s="13" t="s">
        <v>89</v>
      </c>
      <c r="AW1018" s="13" t="s">
        <v>34</v>
      </c>
      <c r="AX1018" s="13" t="s">
        <v>79</v>
      </c>
      <c r="AY1018" s="247" t="s">
        <v>127</v>
      </c>
    </row>
    <row r="1019" s="14" customFormat="1">
      <c r="A1019" s="14"/>
      <c r="B1019" s="248"/>
      <c r="C1019" s="249"/>
      <c r="D1019" s="232" t="s">
        <v>138</v>
      </c>
      <c r="E1019" s="250" t="s">
        <v>1</v>
      </c>
      <c r="F1019" s="251" t="s">
        <v>176</v>
      </c>
      <c r="G1019" s="249"/>
      <c r="H1019" s="252">
        <v>3.851</v>
      </c>
      <c r="I1019" s="253"/>
      <c r="J1019" s="249"/>
      <c r="K1019" s="249"/>
      <c r="L1019" s="254"/>
      <c r="M1019" s="255"/>
      <c r="N1019" s="256"/>
      <c r="O1019" s="256"/>
      <c r="P1019" s="256"/>
      <c r="Q1019" s="256"/>
      <c r="R1019" s="256"/>
      <c r="S1019" s="256"/>
      <c r="T1019" s="257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8" t="s">
        <v>138</v>
      </c>
      <c r="AU1019" s="258" t="s">
        <v>89</v>
      </c>
      <c r="AV1019" s="14" t="s">
        <v>134</v>
      </c>
      <c r="AW1019" s="14" t="s">
        <v>34</v>
      </c>
      <c r="AX1019" s="14" t="s">
        <v>79</v>
      </c>
      <c r="AY1019" s="258" t="s">
        <v>127</v>
      </c>
    </row>
    <row r="1020" s="13" customFormat="1">
      <c r="A1020" s="13"/>
      <c r="B1020" s="237"/>
      <c r="C1020" s="238"/>
      <c r="D1020" s="232" t="s">
        <v>138</v>
      </c>
      <c r="E1020" s="239" t="s">
        <v>1</v>
      </c>
      <c r="F1020" s="240" t="s">
        <v>1265</v>
      </c>
      <c r="G1020" s="238"/>
      <c r="H1020" s="241">
        <v>4.2359999999999998</v>
      </c>
      <c r="I1020" s="242"/>
      <c r="J1020" s="238"/>
      <c r="K1020" s="238"/>
      <c r="L1020" s="243"/>
      <c r="M1020" s="244"/>
      <c r="N1020" s="245"/>
      <c r="O1020" s="245"/>
      <c r="P1020" s="245"/>
      <c r="Q1020" s="245"/>
      <c r="R1020" s="245"/>
      <c r="S1020" s="245"/>
      <c r="T1020" s="246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7" t="s">
        <v>138</v>
      </c>
      <c r="AU1020" s="247" t="s">
        <v>89</v>
      </c>
      <c r="AV1020" s="13" t="s">
        <v>89</v>
      </c>
      <c r="AW1020" s="13" t="s">
        <v>34</v>
      </c>
      <c r="AX1020" s="13" t="s">
        <v>87</v>
      </c>
      <c r="AY1020" s="247" t="s">
        <v>127</v>
      </c>
    </row>
    <row r="1021" s="2" customFormat="1">
      <c r="A1021" s="39"/>
      <c r="B1021" s="40"/>
      <c r="C1021" s="219" t="s">
        <v>1266</v>
      </c>
      <c r="D1021" s="219" t="s">
        <v>130</v>
      </c>
      <c r="E1021" s="220" t="s">
        <v>1267</v>
      </c>
      <c r="F1021" s="221" t="s">
        <v>1268</v>
      </c>
      <c r="G1021" s="222" t="s">
        <v>213</v>
      </c>
      <c r="H1021" s="223">
        <v>1290.395</v>
      </c>
      <c r="I1021" s="224"/>
      <c r="J1021" s="225">
        <f>ROUND(I1021*H1021,2)</f>
        <v>0</v>
      </c>
      <c r="K1021" s="221" t="s">
        <v>1</v>
      </c>
      <c r="L1021" s="45"/>
      <c r="M1021" s="226" t="s">
        <v>1</v>
      </c>
      <c r="N1021" s="227" t="s">
        <v>44</v>
      </c>
      <c r="O1021" s="92"/>
      <c r="P1021" s="228">
        <f>O1021*H1021</f>
        <v>0</v>
      </c>
      <c r="Q1021" s="228">
        <v>0</v>
      </c>
      <c r="R1021" s="228">
        <f>Q1021*H1021</f>
        <v>0</v>
      </c>
      <c r="S1021" s="228">
        <v>0</v>
      </c>
      <c r="T1021" s="229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0" t="s">
        <v>206</v>
      </c>
      <c r="AT1021" s="230" t="s">
        <v>130</v>
      </c>
      <c r="AU1021" s="230" t="s">
        <v>89</v>
      </c>
      <c r="AY1021" s="18" t="s">
        <v>127</v>
      </c>
      <c r="BE1021" s="231">
        <f>IF(N1021="základní",J1021,0)</f>
        <v>0</v>
      </c>
      <c r="BF1021" s="231">
        <f>IF(N1021="snížená",J1021,0)</f>
        <v>0</v>
      </c>
      <c r="BG1021" s="231">
        <f>IF(N1021="zákl. přenesená",J1021,0)</f>
        <v>0</v>
      </c>
      <c r="BH1021" s="231">
        <f>IF(N1021="sníž. přenesená",J1021,0)</f>
        <v>0</v>
      </c>
      <c r="BI1021" s="231">
        <f>IF(N1021="nulová",J1021,0)</f>
        <v>0</v>
      </c>
      <c r="BJ1021" s="18" t="s">
        <v>87</v>
      </c>
      <c r="BK1021" s="231">
        <f>ROUND(I1021*H1021,2)</f>
        <v>0</v>
      </c>
      <c r="BL1021" s="18" t="s">
        <v>206</v>
      </c>
      <c r="BM1021" s="230" t="s">
        <v>1269</v>
      </c>
    </row>
    <row r="1022" s="2" customFormat="1">
      <c r="A1022" s="39"/>
      <c r="B1022" s="40"/>
      <c r="C1022" s="41"/>
      <c r="D1022" s="232" t="s">
        <v>136</v>
      </c>
      <c r="E1022" s="41"/>
      <c r="F1022" s="233" t="s">
        <v>1270</v>
      </c>
      <c r="G1022" s="41"/>
      <c r="H1022" s="41"/>
      <c r="I1022" s="234"/>
      <c r="J1022" s="41"/>
      <c r="K1022" s="41"/>
      <c r="L1022" s="45"/>
      <c r="M1022" s="235"/>
      <c r="N1022" s="236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136</v>
      </c>
      <c r="AU1022" s="18" t="s">
        <v>89</v>
      </c>
    </row>
    <row r="1023" s="13" customFormat="1">
      <c r="A1023" s="13"/>
      <c r="B1023" s="237"/>
      <c r="C1023" s="238"/>
      <c r="D1023" s="232" t="s">
        <v>138</v>
      </c>
      <c r="E1023" s="239" t="s">
        <v>1</v>
      </c>
      <c r="F1023" s="240" t="s">
        <v>1271</v>
      </c>
      <c r="G1023" s="238"/>
      <c r="H1023" s="241">
        <v>1290.395</v>
      </c>
      <c r="I1023" s="242"/>
      <c r="J1023" s="238"/>
      <c r="K1023" s="238"/>
      <c r="L1023" s="243"/>
      <c r="M1023" s="244"/>
      <c r="N1023" s="245"/>
      <c r="O1023" s="245"/>
      <c r="P1023" s="245"/>
      <c r="Q1023" s="245"/>
      <c r="R1023" s="245"/>
      <c r="S1023" s="245"/>
      <c r="T1023" s="246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7" t="s">
        <v>138</v>
      </c>
      <c r="AU1023" s="247" t="s">
        <v>89</v>
      </c>
      <c r="AV1023" s="13" t="s">
        <v>89</v>
      </c>
      <c r="AW1023" s="13" t="s">
        <v>34</v>
      </c>
      <c r="AX1023" s="13" t="s">
        <v>87</v>
      </c>
      <c r="AY1023" s="247" t="s">
        <v>127</v>
      </c>
    </row>
    <row r="1024" s="2" customFormat="1" ht="16.5" customHeight="1">
      <c r="A1024" s="39"/>
      <c r="B1024" s="40"/>
      <c r="C1024" s="273" t="s">
        <v>1272</v>
      </c>
      <c r="D1024" s="273" t="s">
        <v>295</v>
      </c>
      <c r="E1024" s="274" t="s">
        <v>1261</v>
      </c>
      <c r="F1024" s="275" t="s">
        <v>1262</v>
      </c>
      <c r="G1024" s="276" t="s">
        <v>133</v>
      </c>
      <c r="H1024" s="277">
        <v>3.407</v>
      </c>
      <c r="I1024" s="278"/>
      <c r="J1024" s="279">
        <f>ROUND(I1024*H1024,2)</f>
        <v>0</v>
      </c>
      <c r="K1024" s="275" t="s">
        <v>1</v>
      </c>
      <c r="L1024" s="280"/>
      <c r="M1024" s="281" t="s">
        <v>1</v>
      </c>
      <c r="N1024" s="282" t="s">
        <v>44</v>
      </c>
      <c r="O1024" s="92"/>
      <c r="P1024" s="228">
        <f>O1024*H1024</f>
        <v>0</v>
      </c>
      <c r="Q1024" s="228">
        <v>0.55000000000000004</v>
      </c>
      <c r="R1024" s="228">
        <f>Q1024*H1024</f>
        <v>1.8738500000000002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460</v>
      </c>
      <c r="AT1024" s="230" t="s">
        <v>295</v>
      </c>
      <c r="AU1024" s="230" t="s">
        <v>89</v>
      </c>
      <c r="AY1024" s="18" t="s">
        <v>127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87</v>
      </c>
      <c r="BK1024" s="231">
        <f>ROUND(I1024*H1024,2)</f>
        <v>0</v>
      </c>
      <c r="BL1024" s="18" t="s">
        <v>206</v>
      </c>
      <c r="BM1024" s="230" t="s">
        <v>1273</v>
      </c>
    </row>
    <row r="1025" s="2" customFormat="1">
      <c r="A1025" s="39"/>
      <c r="B1025" s="40"/>
      <c r="C1025" s="41"/>
      <c r="D1025" s="232" t="s">
        <v>136</v>
      </c>
      <c r="E1025" s="41"/>
      <c r="F1025" s="233" t="s">
        <v>1262</v>
      </c>
      <c r="G1025" s="41"/>
      <c r="H1025" s="41"/>
      <c r="I1025" s="234"/>
      <c r="J1025" s="41"/>
      <c r="K1025" s="41"/>
      <c r="L1025" s="45"/>
      <c r="M1025" s="235"/>
      <c r="N1025" s="236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136</v>
      </c>
      <c r="AU1025" s="18" t="s">
        <v>89</v>
      </c>
    </row>
    <row r="1026" s="13" customFormat="1">
      <c r="A1026" s="13"/>
      <c r="B1026" s="237"/>
      <c r="C1026" s="238"/>
      <c r="D1026" s="232" t="s">
        <v>138</v>
      </c>
      <c r="E1026" s="239" t="s">
        <v>1</v>
      </c>
      <c r="F1026" s="240" t="s">
        <v>1274</v>
      </c>
      <c r="G1026" s="238"/>
      <c r="H1026" s="241">
        <v>3.097</v>
      </c>
      <c r="I1026" s="242"/>
      <c r="J1026" s="238"/>
      <c r="K1026" s="238"/>
      <c r="L1026" s="243"/>
      <c r="M1026" s="244"/>
      <c r="N1026" s="245"/>
      <c r="O1026" s="245"/>
      <c r="P1026" s="245"/>
      <c r="Q1026" s="245"/>
      <c r="R1026" s="245"/>
      <c r="S1026" s="245"/>
      <c r="T1026" s="246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7" t="s">
        <v>138</v>
      </c>
      <c r="AU1026" s="247" t="s">
        <v>89</v>
      </c>
      <c r="AV1026" s="13" t="s">
        <v>89</v>
      </c>
      <c r="AW1026" s="13" t="s">
        <v>34</v>
      </c>
      <c r="AX1026" s="13" t="s">
        <v>79</v>
      </c>
      <c r="AY1026" s="247" t="s">
        <v>127</v>
      </c>
    </row>
    <row r="1027" s="13" customFormat="1">
      <c r="A1027" s="13"/>
      <c r="B1027" s="237"/>
      <c r="C1027" s="238"/>
      <c r="D1027" s="232" t="s">
        <v>138</v>
      </c>
      <c r="E1027" s="239" t="s">
        <v>1</v>
      </c>
      <c r="F1027" s="240" t="s">
        <v>1275</v>
      </c>
      <c r="G1027" s="238"/>
      <c r="H1027" s="241">
        <v>3.407</v>
      </c>
      <c r="I1027" s="242"/>
      <c r="J1027" s="238"/>
      <c r="K1027" s="238"/>
      <c r="L1027" s="243"/>
      <c r="M1027" s="244"/>
      <c r="N1027" s="245"/>
      <c r="O1027" s="245"/>
      <c r="P1027" s="245"/>
      <c r="Q1027" s="245"/>
      <c r="R1027" s="245"/>
      <c r="S1027" s="245"/>
      <c r="T1027" s="246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7" t="s">
        <v>138</v>
      </c>
      <c r="AU1027" s="247" t="s">
        <v>89</v>
      </c>
      <c r="AV1027" s="13" t="s">
        <v>89</v>
      </c>
      <c r="AW1027" s="13" t="s">
        <v>34</v>
      </c>
      <c r="AX1027" s="13" t="s">
        <v>87</v>
      </c>
      <c r="AY1027" s="247" t="s">
        <v>127</v>
      </c>
    </row>
    <row r="1028" s="2" customFormat="1">
      <c r="A1028" s="39"/>
      <c r="B1028" s="40"/>
      <c r="C1028" s="219" t="s">
        <v>1276</v>
      </c>
      <c r="D1028" s="219" t="s">
        <v>130</v>
      </c>
      <c r="E1028" s="220" t="s">
        <v>1277</v>
      </c>
      <c r="F1028" s="221" t="s">
        <v>1278</v>
      </c>
      <c r="G1028" s="222" t="s">
        <v>133</v>
      </c>
      <c r="H1028" s="223">
        <v>31.271999999999998</v>
      </c>
      <c r="I1028" s="224"/>
      <c r="J1028" s="225">
        <f>ROUND(I1028*H1028,2)</f>
        <v>0</v>
      </c>
      <c r="K1028" s="221" t="s">
        <v>1</v>
      </c>
      <c r="L1028" s="45"/>
      <c r="M1028" s="226" t="s">
        <v>1</v>
      </c>
      <c r="N1028" s="227" t="s">
        <v>44</v>
      </c>
      <c r="O1028" s="92"/>
      <c r="P1028" s="228">
        <f>O1028*H1028</f>
        <v>0</v>
      </c>
      <c r="Q1028" s="228">
        <v>0.023369999999999998</v>
      </c>
      <c r="R1028" s="228">
        <f>Q1028*H1028</f>
        <v>0.73082663999999986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206</v>
      </c>
      <c r="AT1028" s="230" t="s">
        <v>130</v>
      </c>
      <c r="AU1028" s="230" t="s">
        <v>89</v>
      </c>
      <c r="AY1028" s="18" t="s">
        <v>127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87</v>
      </c>
      <c r="BK1028" s="231">
        <f>ROUND(I1028*H1028,2)</f>
        <v>0</v>
      </c>
      <c r="BL1028" s="18" t="s">
        <v>206</v>
      </c>
      <c r="BM1028" s="230" t="s">
        <v>1279</v>
      </c>
    </row>
    <row r="1029" s="2" customFormat="1">
      <c r="A1029" s="39"/>
      <c r="B1029" s="40"/>
      <c r="C1029" s="41"/>
      <c r="D1029" s="232" t="s">
        <v>136</v>
      </c>
      <c r="E1029" s="41"/>
      <c r="F1029" s="233" t="s">
        <v>1280</v>
      </c>
      <c r="G1029" s="41"/>
      <c r="H1029" s="41"/>
      <c r="I1029" s="234"/>
      <c r="J1029" s="41"/>
      <c r="K1029" s="41"/>
      <c r="L1029" s="45"/>
      <c r="M1029" s="235"/>
      <c r="N1029" s="236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136</v>
      </c>
      <c r="AU1029" s="18" t="s">
        <v>89</v>
      </c>
    </row>
    <row r="1030" s="13" customFormat="1">
      <c r="A1030" s="13"/>
      <c r="B1030" s="237"/>
      <c r="C1030" s="238"/>
      <c r="D1030" s="232" t="s">
        <v>138</v>
      </c>
      <c r="E1030" s="239" t="s">
        <v>1</v>
      </c>
      <c r="F1030" s="240" t="s">
        <v>1281</v>
      </c>
      <c r="G1030" s="238"/>
      <c r="H1030" s="241">
        <v>31.271999999999998</v>
      </c>
      <c r="I1030" s="242"/>
      <c r="J1030" s="238"/>
      <c r="K1030" s="238"/>
      <c r="L1030" s="243"/>
      <c r="M1030" s="244"/>
      <c r="N1030" s="245"/>
      <c r="O1030" s="245"/>
      <c r="P1030" s="245"/>
      <c r="Q1030" s="245"/>
      <c r="R1030" s="245"/>
      <c r="S1030" s="245"/>
      <c r="T1030" s="246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7" t="s">
        <v>138</v>
      </c>
      <c r="AU1030" s="247" t="s">
        <v>89</v>
      </c>
      <c r="AV1030" s="13" t="s">
        <v>89</v>
      </c>
      <c r="AW1030" s="13" t="s">
        <v>34</v>
      </c>
      <c r="AX1030" s="13" t="s">
        <v>87</v>
      </c>
      <c r="AY1030" s="247" t="s">
        <v>127</v>
      </c>
    </row>
    <row r="1031" s="2" customFormat="1">
      <c r="A1031" s="39"/>
      <c r="B1031" s="40"/>
      <c r="C1031" s="219" t="s">
        <v>1282</v>
      </c>
      <c r="D1031" s="219" t="s">
        <v>130</v>
      </c>
      <c r="E1031" s="220" t="s">
        <v>1283</v>
      </c>
      <c r="F1031" s="221" t="s">
        <v>1284</v>
      </c>
      <c r="G1031" s="222" t="s">
        <v>144</v>
      </c>
      <c r="H1031" s="223">
        <v>17.975000000000001</v>
      </c>
      <c r="I1031" s="224"/>
      <c r="J1031" s="225">
        <f>ROUND(I1031*H1031,2)</f>
        <v>0</v>
      </c>
      <c r="K1031" s="221" t="s">
        <v>1</v>
      </c>
      <c r="L1031" s="45"/>
      <c r="M1031" s="226" t="s">
        <v>1</v>
      </c>
      <c r="N1031" s="227" t="s">
        <v>44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0" t="s">
        <v>206</v>
      </c>
      <c r="AT1031" s="230" t="s">
        <v>130</v>
      </c>
      <c r="AU1031" s="230" t="s">
        <v>89</v>
      </c>
      <c r="AY1031" s="18" t="s">
        <v>127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8" t="s">
        <v>87</v>
      </c>
      <c r="BK1031" s="231">
        <f>ROUND(I1031*H1031,2)</f>
        <v>0</v>
      </c>
      <c r="BL1031" s="18" t="s">
        <v>206</v>
      </c>
      <c r="BM1031" s="230" t="s">
        <v>1285</v>
      </c>
    </row>
    <row r="1032" s="2" customFormat="1">
      <c r="A1032" s="39"/>
      <c r="B1032" s="40"/>
      <c r="C1032" s="41"/>
      <c r="D1032" s="232" t="s">
        <v>136</v>
      </c>
      <c r="E1032" s="41"/>
      <c r="F1032" s="233" t="s">
        <v>1286</v>
      </c>
      <c r="G1032" s="41"/>
      <c r="H1032" s="41"/>
      <c r="I1032" s="234"/>
      <c r="J1032" s="41"/>
      <c r="K1032" s="41"/>
      <c r="L1032" s="45"/>
      <c r="M1032" s="235"/>
      <c r="N1032" s="236"/>
      <c r="O1032" s="92"/>
      <c r="P1032" s="92"/>
      <c r="Q1032" s="92"/>
      <c r="R1032" s="92"/>
      <c r="S1032" s="92"/>
      <c r="T1032" s="93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136</v>
      </c>
      <c r="AU1032" s="18" t="s">
        <v>89</v>
      </c>
    </row>
    <row r="1033" s="12" customFormat="1" ht="22.8" customHeight="1">
      <c r="A1033" s="12"/>
      <c r="B1033" s="203"/>
      <c r="C1033" s="204"/>
      <c r="D1033" s="205" t="s">
        <v>78</v>
      </c>
      <c r="E1033" s="217" t="s">
        <v>1287</v>
      </c>
      <c r="F1033" s="217" t="s">
        <v>1288</v>
      </c>
      <c r="G1033" s="204"/>
      <c r="H1033" s="204"/>
      <c r="I1033" s="207"/>
      <c r="J1033" s="218">
        <f>BK1033</f>
        <v>0</v>
      </c>
      <c r="K1033" s="204"/>
      <c r="L1033" s="209"/>
      <c r="M1033" s="210"/>
      <c r="N1033" s="211"/>
      <c r="O1033" s="211"/>
      <c r="P1033" s="212">
        <f>SUM(P1034:P1066)</f>
        <v>0</v>
      </c>
      <c r="Q1033" s="211"/>
      <c r="R1033" s="212">
        <f>SUM(R1034:R1066)</f>
        <v>5.0025175099999997</v>
      </c>
      <c r="S1033" s="211"/>
      <c r="T1033" s="213">
        <f>SUM(T1034:T1066)</f>
        <v>0</v>
      </c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R1033" s="214" t="s">
        <v>89</v>
      </c>
      <c r="AT1033" s="215" t="s">
        <v>78</v>
      </c>
      <c r="AU1033" s="215" t="s">
        <v>87</v>
      </c>
      <c r="AY1033" s="214" t="s">
        <v>127</v>
      </c>
      <c r="BK1033" s="216">
        <f>SUM(BK1034:BK1066)</f>
        <v>0</v>
      </c>
    </row>
    <row r="1034" s="2" customFormat="1">
      <c r="A1034" s="39"/>
      <c r="B1034" s="40"/>
      <c r="C1034" s="219" t="s">
        <v>1289</v>
      </c>
      <c r="D1034" s="219" t="s">
        <v>130</v>
      </c>
      <c r="E1034" s="220" t="s">
        <v>1290</v>
      </c>
      <c r="F1034" s="221" t="s">
        <v>1291</v>
      </c>
      <c r="G1034" s="222" t="s">
        <v>205</v>
      </c>
      <c r="H1034" s="223">
        <v>97.689999999999998</v>
      </c>
      <c r="I1034" s="224"/>
      <c r="J1034" s="225">
        <f>ROUND(I1034*H1034,2)</f>
        <v>0</v>
      </c>
      <c r="K1034" s="221" t="s">
        <v>1</v>
      </c>
      <c r="L1034" s="45"/>
      <c r="M1034" s="226" t="s">
        <v>1</v>
      </c>
      <c r="N1034" s="227" t="s">
        <v>44</v>
      </c>
      <c r="O1034" s="92"/>
      <c r="P1034" s="228">
        <f>O1034*H1034</f>
        <v>0</v>
      </c>
      <c r="Q1034" s="228">
        <v>0.01223</v>
      </c>
      <c r="R1034" s="228">
        <f>Q1034*H1034</f>
        <v>1.1947486999999999</v>
      </c>
      <c r="S1034" s="228">
        <v>0</v>
      </c>
      <c r="T1034" s="229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0" t="s">
        <v>206</v>
      </c>
      <c r="AT1034" s="230" t="s">
        <v>130</v>
      </c>
      <c r="AU1034" s="230" t="s">
        <v>89</v>
      </c>
      <c r="AY1034" s="18" t="s">
        <v>127</v>
      </c>
      <c r="BE1034" s="231">
        <f>IF(N1034="základní",J1034,0)</f>
        <v>0</v>
      </c>
      <c r="BF1034" s="231">
        <f>IF(N1034="snížená",J1034,0)</f>
        <v>0</v>
      </c>
      <c r="BG1034" s="231">
        <f>IF(N1034="zákl. přenesená",J1034,0)</f>
        <v>0</v>
      </c>
      <c r="BH1034" s="231">
        <f>IF(N1034="sníž. přenesená",J1034,0)</f>
        <v>0</v>
      </c>
      <c r="BI1034" s="231">
        <f>IF(N1034="nulová",J1034,0)</f>
        <v>0</v>
      </c>
      <c r="BJ1034" s="18" t="s">
        <v>87</v>
      </c>
      <c r="BK1034" s="231">
        <f>ROUND(I1034*H1034,2)</f>
        <v>0</v>
      </c>
      <c r="BL1034" s="18" t="s">
        <v>206</v>
      </c>
      <c r="BM1034" s="230" t="s">
        <v>1292</v>
      </c>
    </row>
    <row r="1035" s="2" customFormat="1">
      <c r="A1035" s="39"/>
      <c r="B1035" s="40"/>
      <c r="C1035" s="41"/>
      <c r="D1035" s="232" t="s">
        <v>136</v>
      </c>
      <c r="E1035" s="41"/>
      <c r="F1035" s="233" t="s">
        <v>1293</v>
      </c>
      <c r="G1035" s="41"/>
      <c r="H1035" s="41"/>
      <c r="I1035" s="234"/>
      <c r="J1035" s="41"/>
      <c r="K1035" s="41"/>
      <c r="L1035" s="45"/>
      <c r="M1035" s="235"/>
      <c r="N1035" s="236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136</v>
      </c>
      <c r="AU1035" s="18" t="s">
        <v>89</v>
      </c>
    </row>
    <row r="1036" s="13" customFormat="1">
      <c r="A1036" s="13"/>
      <c r="B1036" s="237"/>
      <c r="C1036" s="238"/>
      <c r="D1036" s="232" t="s">
        <v>138</v>
      </c>
      <c r="E1036" s="239" t="s">
        <v>1</v>
      </c>
      <c r="F1036" s="240" t="s">
        <v>901</v>
      </c>
      <c r="G1036" s="238"/>
      <c r="H1036" s="241">
        <v>97.689999999999998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7" t="s">
        <v>138</v>
      </c>
      <c r="AU1036" s="247" t="s">
        <v>89</v>
      </c>
      <c r="AV1036" s="13" t="s">
        <v>89</v>
      </c>
      <c r="AW1036" s="13" t="s">
        <v>34</v>
      </c>
      <c r="AX1036" s="13" t="s">
        <v>87</v>
      </c>
      <c r="AY1036" s="247" t="s">
        <v>127</v>
      </c>
    </row>
    <row r="1037" s="2" customFormat="1">
      <c r="A1037" s="39"/>
      <c r="B1037" s="40"/>
      <c r="C1037" s="219" t="s">
        <v>1294</v>
      </c>
      <c r="D1037" s="219" t="s">
        <v>130</v>
      </c>
      <c r="E1037" s="220" t="s">
        <v>1295</v>
      </c>
      <c r="F1037" s="221" t="s">
        <v>1296</v>
      </c>
      <c r="G1037" s="222" t="s">
        <v>205</v>
      </c>
      <c r="H1037" s="223">
        <v>115.56999999999999</v>
      </c>
      <c r="I1037" s="224"/>
      <c r="J1037" s="225">
        <f>ROUND(I1037*H1037,2)</f>
        <v>0</v>
      </c>
      <c r="K1037" s="221" t="s">
        <v>1</v>
      </c>
      <c r="L1037" s="45"/>
      <c r="M1037" s="226" t="s">
        <v>1</v>
      </c>
      <c r="N1037" s="227" t="s">
        <v>44</v>
      </c>
      <c r="O1037" s="92"/>
      <c r="P1037" s="228">
        <f>O1037*H1037</f>
        <v>0</v>
      </c>
      <c r="Q1037" s="228">
        <v>0.01379</v>
      </c>
      <c r="R1037" s="228">
        <f>Q1037*H1037</f>
        <v>1.5937102999999999</v>
      </c>
      <c r="S1037" s="228">
        <v>0</v>
      </c>
      <c r="T1037" s="229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206</v>
      </c>
      <c r="AT1037" s="230" t="s">
        <v>130</v>
      </c>
      <c r="AU1037" s="230" t="s">
        <v>89</v>
      </c>
      <c r="AY1037" s="18" t="s">
        <v>127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87</v>
      </c>
      <c r="BK1037" s="231">
        <f>ROUND(I1037*H1037,2)</f>
        <v>0</v>
      </c>
      <c r="BL1037" s="18" t="s">
        <v>206</v>
      </c>
      <c r="BM1037" s="230" t="s">
        <v>1297</v>
      </c>
    </row>
    <row r="1038" s="2" customFormat="1">
      <c r="A1038" s="39"/>
      <c r="B1038" s="40"/>
      <c r="C1038" s="41"/>
      <c r="D1038" s="232" t="s">
        <v>136</v>
      </c>
      <c r="E1038" s="41"/>
      <c r="F1038" s="233" t="s">
        <v>1298</v>
      </c>
      <c r="G1038" s="41"/>
      <c r="H1038" s="41"/>
      <c r="I1038" s="234"/>
      <c r="J1038" s="41"/>
      <c r="K1038" s="41"/>
      <c r="L1038" s="45"/>
      <c r="M1038" s="235"/>
      <c r="N1038" s="236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136</v>
      </c>
      <c r="AU1038" s="18" t="s">
        <v>89</v>
      </c>
    </row>
    <row r="1039" s="13" customFormat="1">
      <c r="A1039" s="13"/>
      <c r="B1039" s="237"/>
      <c r="C1039" s="238"/>
      <c r="D1039" s="232" t="s">
        <v>138</v>
      </c>
      <c r="E1039" s="239" t="s">
        <v>1</v>
      </c>
      <c r="F1039" s="240" t="s">
        <v>902</v>
      </c>
      <c r="G1039" s="238"/>
      <c r="H1039" s="241">
        <v>115.56999999999999</v>
      </c>
      <c r="I1039" s="242"/>
      <c r="J1039" s="238"/>
      <c r="K1039" s="238"/>
      <c r="L1039" s="243"/>
      <c r="M1039" s="244"/>
      <c r="N1039" s="245"/>
      <c r="O1039" s="245"/>
      <c r="P1039" s="245"/>
      <c r="Q1039" s="245"/>
      <c r="R1039" s="245"/>
      <c r="S1039" s="245"/>
      <c r="T1039" s="246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7" t="s">
        <v>138</v>
      </c>
      <c r="AU1039" s="247" t="s">
        <v>89</v>
      </c>
      <c r="AV1039" s="13" t="s">
        <v>89</v>
      </c>
      <c r="AW1039" s="13" t="s">
        <v>34</v>
      </c>
      <c r="AX1039" s="13" t="s">
        <v>79</v>
      </c>
      <c r="AY1039" s="247" t="s">
        <v>127</v>
      </c>
    </row>
    <row r="1040" s="14" customFormat="1">
      <c r="A1040" s="14"/>
      <c r="B1040" s="248"/>
      <c r="C1040" s="249"/>
      <c r="D1040" s="232" t="s">
        <v>138</v>
      </c>
      <c r="E1040" s="250" t="s">
        <v>1</v>
      </c>
      <c r="F1040" s="251" t="s">
        <v>176</v>
      </c>
      <c r="G1040" s="249"/>
      <c r="H1040" s="252">
        <v>115.56999999999999</v>
      </c>
      <c r="I1040" s="253"/>
      <c r="J1040" s="249"/>
      <c r="K1040" s="249"/>
      <c r="L1040" s="254"/>
      <c r="M1040" s="255"/>
      <c r="N1040" s="256"/>
      <c r="O1040" s="256"/>
      <c r="P1040" s="256"/>
      <c r="Q1040" s="256"/>
      <c r="R1040" s="256"/>
      <c r="S1040" s="256"/>
      <c r="T1040" s="257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8" t="s">
        <v>138</v>
      </c>
      <c r="AU1040" s="258" t="s">
        <v>89</v>
      </c>
      <c r="AV1040" s="14" t="s">
        <v>134</v>
      </c>
      <c r="AW1040" s="14" t="s">
        <v>34</v>
      </c>
      <c r="AX1040" s="14" t="s">
        <v>87</v>
      </c>
      <c r="AY1040" s="258" t="s">
        <v>127</v>
      </c>
    </row>
    <row r="1041" s="2" customFormat="1">
      <c r="A1041" s="39"/>
      <c r="B1041" s="40"/>
      <c r="C1041" s="219" t="s">
        <v>1299</v>
      </c>
      <c r="D1041" s="219" t="s">
        <v>130</v>
      </c>
      <c r="E1041" s="220" t="s">
        <v>1300</v>
      </c>
      <c r="F1041" s="221" t="s">
        <v>1301</v>
      </c>
      <c r="G1041" s="222" t="s">
        <v>205</v>
      </c>
      <c r="H1041" s="223">
        <v>38.079999999999998</v>
      </c>
      <c r="I1041" s="224"/>
      <c r="J1041" s="225">
        <f>ROUND(I1041*H1041,2)</f>
        <v>0</v>
      </c>
      <c r="K1041" s="221" t="s">
        <v>1</v>
      </c>
      <c r="L1041" s="45"/>
      <c r="M1041" s="226" t="s">
        <v>1</v>
      </c>
      <c r="N1041" s="227" t="s">
        <v>44</v>
      </c>
      <c r="O1041" s="92"/>
      <c r="P1041" s="228">
        <f>O1041*H1041</f>
        <v>0</v>
      </c>
      <c r="Q1041" s="228">
        <v>0.012540000000000001</v>
      </c>
      <c r="R1041" s="228">
        <f>Q1041*H1041</f>
        <v>0.47752320000000004</v>
      </c>
      <c r="S1041" s="228">
        <v>0</v>
      </c>
      <c r="T1041" s="229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30" t="s">
        <v>206</v>
      </c>
      <c r="AT1041" s="230" t="s">
        <v>130</v>
      </c>
      <c r="AU1041" s="230" t="s">
        <v>89</v>
      </c>
      <c r="AY1041" s="18" t="s">
        <v>127</v>
      </c>
      <c r="BE1041" s="231">
        <f>IF(N1041="základní",J1041,0)</f>
        <v>0</v>
      </c>
      <c r="BF1041" s="231">
        <f>IF(N1041="snížená",J1041,0)</f>
        <v>0</v>
      </c>
      <c r="BG1041" s="231">
        <f>IF(N1041="zákl. přenesená",J1041,0)</f>
        <v>0</v>
      </c>
      <c r="BH1041" s="231">
        <f>IF(N1041="sníž. přenesená",J1041,0)</f>
        <v>0</v>
      </c>
      <c r="BI1041" s="231">
        <f>IF(N1041="nulová",J1041,0)</f>
        <v>0</v>
      </c>
      <c r="BJ1041" s="18" t="s">
        <v>87</v>
      </c>
      <c r="BK1041" s="231">
        <f>ROUND(I1041*H1041,2)</f>
        <v>0</v>
      </c>
      <c r="BL1041" s="18" t="s">
        <v>206</v>
      </c>
      <c r="BM1041" s="230" t="s">
        <v>1302</v>
      </c>
    </row>
    <row r="1042" s="2" customFormat="1">
      <c r="A1042" s="39"/>
      <c r="B1042" s="40"/>
      <c r="C1042" s="41"/>
      <c r="D1042" s="232" t="s">
        <v>136</v>
      </c>
      <c r="E1042" s="41"/>
      <c r="F1042" s="233" t="s">
        <v>1303</v>
      </c>
      <c r="G1042" s="41"/>
      <c r="H1042" s="41"/>
      <c r="I1042" s="234"/>
      <c r="J1042" s="41"/>
      <c r="K1042" s="41"/>
      <c r="L1042" s="45"/>
      <c r="M1042" s="235"/>
      <c r="N1042" s="236"/>
      <c r="O1042" s="92"/>
      <c r="P1042" s="92"/>
      <c r="Q1042" s="92"/>
      <c r="R1042" s="92"/>
      <c r="S1042" s="92"/>
      <c r="T1042" s="93"/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T1042" s="18" t="s">
        <v>136</v>
      </c>
      <c r="AU1042" s="18" t="s">
        <v>89</v>
      </c>
    </row>
    <row r="1043" s="13" customFormat="1">
      <c r="A1043" s="13"/>
      <c r="B1043" s="237"/>
      <c r="C1043" s="238"/>
      <c r="D1043" s="232" t="s">
        <v>138</v>
      </c>
      <c r="E1043" s="239" t="s">
        <v>1</v>
      </c>
      <c r="F1043" s="240" t="s">
        <v>906</v>
      </c>
      <c r="G1043" s="238"/>
      <c r="H1043" s="241">
        <v>38.079999999999998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7" t="s">
        <v>138</v>
      </c>
      <c r="AU1043" s="247" t="s">
        <v>89</v>
      </c>
      <c r="AV1043" s="13" t="s">
        <v>89</v>
      </c>
      <c r="AW1043" s="13" t="s">
        <v>34</v>
      </c>
      <c r="AX1043" s="13" t="s">
        <v>87</v>
      </c>
      <c r="AY1043" s="247" t="s">
        <v>127</v>
      </c>
    </row>
    <row r="1044" s="2" customFormat="1" ht="16.5" customHeight="1">
      <c r="A1044" s="39"/>
      <c r="B1044" s="40"/>
      <c r="C1044" s="219" t="s">
        <v>1304</v>
      </c>
      <c r="D1044" s="219" t="s">
        <v>130</v>
      </c>
      <c r="E1044" s="220" t="s">
        <v>1305</v>
      </c>
      <c r="F1044" s="221" t="s">
        <v>1306</v>
      </c>
      <c r="G1044" s="222" t="s">
        <v>205</v>
      </c>
      <c r="H1044" s="223">
        <v>368.649</v>
      </c>
      <c r="I1044" s="224"/>
      <c r="J1044" s="225">
        <f>ROUND(I1044*H1044,2)</f>
        <v>0</v>
      </c>
      <c r="K1044" s="221" t="s">
        <v>1</v>
      </c>
      <c r="L1044" s="45"/>
      <c r="M1044" s="226" t="s">
        <v>1</v>
      </c>
      <c r="N1044" s="227" t="s">
        <v>44</v>
      </c>
      <c r="O1044" s="92"/>
      <c r="P1044" s="228">
        <f>O1044*H1044</f>
        <v>0</v>
      </c>
      <c r="Q1044" s="228">
        <v>0</v>
      </c>
      <c r="R1044" s="228">
        <f>Q1044*H1044</f>
        <v>0</v>
      </c>
      <c r="S1044" s="228">
        <v>0</v>
      </c>
      <c r="T1044" s="229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0" t="s">
        <v>134</v>
      </c>
      <c r="AT1044" s="230" t="s">
        <v>130</v>
      </c>
      <c r="AU1044" s="230" t="s">
        <v>89</v>
      </c>
      <c r="AY1044" s="18" t="s">
        <v>127</v>
      </c>
      <c r="BE1044" s="231">
        <f>IF(N1044="základní",J1044,0)</f>
        <v>0</v>
      </c>
      <c r="BF1044" s="231">
        <f>IF(N1044="snížená",J1044,0)</f>
        <v>0</v>
      </c>
      <c r="BG1044" s="231">
        <f>IF(N1044="zákl. přenesená",J1044,0)</f>
        <v>0</v>
      </c>
      <c r="BH1044" s="231">
        <f>IF(N1044="sníž. přenesená",J1044,0)</f>
        <v>0</v>
      </c>
      <c r="BI1044" s="231">
        <f>IF(N1044="nulová",J1044,0)</f>
        <v>0</v>
      </c>
      <c r="BJ1044" s="18" t="s">
        <v>87</v>
      </c>
      <c r="BK1044" s="231">
        <f>ROUND(I1044*H1044,2)</f>
        <v>0</v>
      </c>
      <c r="BL1044" s="18" t="s">
        <v>134</v>
      </c>
      <c r="BM1044" s="230" t="s">
        <v>1307</v>
      </c>
    </row>
    <row r="1045" s="2" customFormat="1">
      <c r="A1045" s="39"/>
      <c r="B1045" s="40"/>
      <c r="C1045" s="41"/>
      <c r="D1045" s="232" t="s">
        <v>136</v>
      </c>
      <c r="E1045" s="41"/>
      <c r="F1045" s="233" t="s">
        <v>1308</v>
      </c>
      <c r="G1045" s="41"/>
      <c r="H1045" s="41"/>
      <c r="I1045" s="234"/>
      <c r="J1045" s="41"/>
      <c r="K1045" s="41"/>
      <c r="L1045" s="45"/>
      <c r="M1045" s="235"/>
      <c r="N1045" s="236"/>
      <c r="O1045" s="92"/>
      <c r="P1045" s="92"/>
      <c r="Q1045" s="92"/>
      <c r="R1045" s="92"/>
      <c r="S1045" s="92"/>
      <c r="T1045" s="93"/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T1045" s="18" t="s">
        <v>136</v>
      </c>
      <c r="AU1045" s="18" t="s">
        <v>89</v>
      </c>
    </row>
    <row r="1046" s="13" customFormat="1">
      <c r="A1046" s="13"/>
      <c r="B1046" s="237"/>
      <c r="C1046" s="238"/>
      <c r="D1046" s="232" t="s">
        <v>138</v>
      </c>
      <c r="E1046" s="239" t="s">
        <v>1</v>
      </c>
      <c r="F1046" s="240" t="s">
        <v>901</v>
      </c>
      <c r="G1046" s="238"/>
      <c r="H1046" s="241">
        <v>97.689999999999998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7" t="s">
        <v>138</v>
      </c>
      <c r="AU1046" s="247" t="s">
        <v>89</v>
      </c>
      <c r="AV1046" s="13" t="s">
        <v>89</v>
      </c>
      <c r="AW1046" s="13" t="s">
        <v>34</v>
      </c>
      <c r="AX1046" s="13" t="s">
        <v>79</v>
      </c>
      <c r="AY1046" s="247" t="s">
        <v>127</v>
      </c>
    </row>
    <row r="1047" s="13" customFormat="1">
      <c r="A1047" s="13"/>
      <c r="B1047" s="237"/>
      <c r="C1047" s="238"/>
      <c r="D1047" s="232" t="s">
        <v>138</v>
      </c>
      <c r="E1047" s="239" t="s">
        <v>1</v>
      </c>
      <c r="F1047" s="240" t="s">
        <v>902</v>
      </c>
      <c r="G1047" s="238"/>
      <c r="H1047" s="241">
        <v>115.56999999999999</v>
      </c>
      <c r="I1047" s="242"/>
      <c r="J1047" s="238"/>
      <c r="K1047" s="238"/>
      <c r="L1047" s="243"/>
      <c r="M1047" s="244"/>
      <c r="N1047" s="245"/>
      <c r="O1047" s="245"/>
      <c r="P1047" s="245"/>
      <c r="Q1047" s="245"/>
      <c r="R1047" s="245"/>
      <c r="S1047" s="245"/>
      <c r="T1047" s="24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7" t="s">
        <v>138</v>
      </c>
      <c r="AU1047" s="247" t="s">
        <v>89</v>
      </c>
      <c r="AV1047" s="13" t="s">
        <v>89</v>
      </c>
      <c r="AW1047" s="13" t="s">
        <v>34</v>
      </c>
      <c r="AX1047" s="13" t="s">
        <v>79</v>
      </c>
      <c r="AY1047" s="247" t="s">
        <v>127</v>
      </c>
    </row>
    <row r="1048" s="13" customFormat="1">
      <c r="A1048" s="13"/>
      <c r="B1048" s="237"/>
      <c r="C1048" s="238"/>
      <c r="D1048" s="232" t="s">
        <v>138</v>
      </c>
      <c r="E1048" s="239" t="s">
        <v>1</v>
      </c>
      <c r="F1048" s="240" t="s">
        <v>903</v>
      </c>
      <c r="G1048" s="238"/>
      <c r="H1048" s="241">
        <v>39.216000000000001</v>
      </c>
      <c r="I1048" s="242"/>
      <c r="J1048" s="238"/>
      <c r="K1048" s="238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7" t="s">
        <v>138</v>
      </c>
      <c r="AU1048" s="247" t="s">
        <v>89</v>
      </c>
      <c r="AV1048" s="13" t="s">
        <v>89</v>
      </c>
      <c r="AW1048" s="13" t="s">
        <v>34</v>
      </c>
      <c r="AX1048" s="13" t="s">
        <v>79</v>
      </c>
      <c r="AY1048" s="247" t="s">
        <v>127</v>
      </c>
    </row>
    <row r="1049" s="13" customFormat="1">
      <c r="A1049" s="13"/>
      <c r="B1049" s="237"/>
      <c r="C1049" s="238"/>
      <c r="D1049" s="232" t="s">
        <v>138</v>
      </c>
      <c r="E1049" s="239" t="s">
        <v>1</v>
      </c>
      <c r="F1049" s="240" t="s">
        <v>904</v>
      </c>
      <c r="G1049" s="238"/>
      <c r="H1049" s="241">
        <v>17.253</v>
      </c>
      <c r="I1049" s="242"/>
      <c r="J1049" s="238"/>
      <c r="K1049" s="238"/>
      <c r="L1049" s="243"/>
      <c r="M1049" s="244"/>
      <c r="N1049" s="245"/>
      <c r="O1049" s="245"/>
      <c r="P1049" s="245"/>
      <c r="Q1049" s="245"/>
      <c r="R1049" s="245"/>
      <c r="S1049" s="245"/>
      <c r="T1049" s="246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7" t="s">
        <v>138</v>
      </c>
      <c r="AU1049" s="247" t="s">
        <v>89</v>
      </c>
      <c r="AV1049" s="13" t="s">
        <v>89</v>
      </c>
      <c r="AW1049" s="13" t="s">
        <v>34</v>
      </c>
      <c r="AX1049" s="13" t="s">
        <v>79</v>
      </c>
      <c r="AY1049" s="247" t="s">
        <v>127</v>
      </c>
    </row>
    <row r="1050" s="13" customFormat="1">
      <c r="A1050" s="13"/>
      <c r="B1050" s="237"/>
      <c r="C1050" s="238"/>
      <c r="D1050" s="232" t="s">
        <v>138</v>
      </c>
      <c r="E1050" s="239" t="s">
        <v>1</v>
      </c>
      <c r="F1050" s="240" t="s">
        <v>1309</v>
      </c>
      <c r="G1050" s="238"/>
      <c r="H1050" s="241">
        <v>60.840000000000003</v>
      </c>
      <c r="I1050" s="242"/>
      <c r="J1050" s="238"/>
      <c r="K1050" s="238"/>
      <c r="L1050" s="243"/>
      <c r="M1050" s="244"/>
      <c r="N1050" s="245"/>
      <c r="O1050" s="245"/>
      <c r="P1050" s="245"/>
      <c r="Q1050" s="245"/>
      <c r="R1050" s="245"/>
      <c r="S1050" s="245"/>
      <c r="T1050" s="246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7" t="s">
        <v>138</v>
      </c>
      <c r="AU1050" s="247" t="s">
        <v>89</v>
      </c>
      <c r="AV1050" s="13" t="s">
        <v>89</v>
      </c>
      <c r="AW1050" s="13" t="s">
        <v>34</v>
      </c>
      <c r="AX1050" s="13" t="s">
        <v>79</v>
      </c>
      <c r="AY1050" s="247" t="s">
        <v>127</v>
      </c>
    </row>
    <row r="1051" s="13" customFormat="1">
      <c r="A1051" s="13"/>
      <c r="B1051" s="237"/>
      <c r="C1051" s="238"/>
      <c r="D1051" s="232" t="s">
        <v>138</v>
      </c>
      <c r="E1051" s="239" t="s">
        <v>1</v>
      </c>
      <c r="F1051" s="240" t="s">
        <v>906</v>
      </c>
      <c r="G1051" s="238"/>
      <c r="H1051" s="241">
        <v>38.079999999999998</v>
      </c>
      <c r="I1051" s="242"/>
      <c r="J1051" s="238"/>
      <c r="K1051" s="238"/>
      <c r="L1051" s="243"/>
      <c r="M1051" s="244"/>
      <c r="N1051" s="245"/>
      <c r="O1051" s="245"/>
      <c r="P1051" s="245"/>
      <c r="Q1051" s="245"/>
      <c r="R1051" s="245"/>
      <c r="S1051" s="245"/>
      <c r="T1051" s="24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7" t="s">
        <v>138</v>
      </c>
      <c r="AU1051" s="247" t="s">
        <v>89</v>
      </c>
      <c r="AV1051" s="13" t="s">
        <v>89</v>
      </c>
      <c r="AW1051" s="13" t="s">
        <v>34</v>
      </c>
      <c r="AX1051" s="13" t="s">
        <v>79</v>
      </c>
      <c r="AY1051" s="247" t="s">
        <v>127</v>
      </c>
    </row>
    <row r="1052" s="14" customFormat="1">
      <c r="A1052" s="14"/>
      <c r="B1052" s="248"/>
      <c r="C1052" s="249"/>
      <c r="D1052" s="232" t="s">
        <v>138</v>
      </c>
      <c r="E1052" s="250" t="s">
        <v>1</v>
      </c>
      <c r="F1052" s="251" t="s">
        <v>176</v>
      </c>
      <c r="G1052" s="249"/>
      <c r="H1052" s="252">
        <v>368.64899999999994</v>
      </c>
      <c r="I1052" s="253"/>
      <c r="J1052" s="249"/>
      <c r="K1052" s="249"/>
      <c r="L1052" s="254"/>
      <c r="M1052" s="255"/>
      <c r="N1052" s="256"/>
      <c r="O1052" s="256"/>
      <c r="P1052" s="256"/>
      <c r="Q1052" s="256"/>
      <c r="R1052" s="256"/>
      <c r="S1052" s="256"/>
      <c r="T1052" s="257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8" t="s">
        <v>138</v>
      </c>
      <c r="AU1052" s="258" t="s">
        <v>89</v>
      </c>
      <c r="AV1052" s="14" t="s">
        <v>134</v>
      </c>
      <c r="AW1052" s="14" t="s">
        <v>34</v>
      </c>
      <c r="AX1052" s="14" t="s">
        <v>87</v>
      </c>
      <c r="AY1052" s="258" t="s">
        <v>127</v>
      </c>
    </row>
    <row r="1053" s="2" customFormat="1">
      <c r="A1053" s="39"/>
      <c r="B1053" s="40"/>
      <c r="C1053" s="273" t="s">
        <v>1310</v>
      </c>
      <c r="D1053" s="273" t="s">
        <v>295</v>
      </c>
      <c r="E1053" s="274" t="s">
        <v>1311</v>
      </c>
      <c r="F1053" s="275" t="s">
        <v>1312</v>
      </c>
      <c r="G1053" s="276" t="s">
        <v>205</v>
      </c>
      <c r="H1053" s="277">
        <v>405.51400000000001</v>
      </c>
      <c r="I1053" s="278"/>
      <c r="J1053" s="279">
        <f>ROUND(I1053*H1053,2)</f>
        <v>0</v>
      </c>
      <c r="K1053" s="275" t="s">
        <v>1</v>
      </c>
      <c r="L1053" s="280"/>
      <c r="M1053" s="281" t="s">
        <v>1</v>
      </c>
      <c r="N1053" s="282" t="s">
        <v>44</v>
      </c>
      <c r="O1053" s="92"/>
      <c r="P1053" s="228">
        <f>O1053*H1053</f>
        <v>0</v>
      </c>
      <c r="Q1053" s="228">
        <v>0.00013999999999999999</v>
      </c>
      <c r="R1053" s="228">
        <f>Q1053*H1053</f>
        <v>0.056771959999999996</v>
      </c>
      <c r="S1053" s="228">
        <v>0</v>
      </c>
      <c r="T1053" s="229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30" t="s">
        <v>178</v>
      </c>
      <c r="AT1053" s="230" t="s">
        <v>295</v>
      </c>
      <c r="AU1053" s="230" t="s">
        <v>89</v>
      </c>
      <c r="AY1053" s="18" t="s">
        <v>127</v>
      </c>
      <c r="BE1053" s="231">
        <f>IF(N1053="základní",J1053,0)</f>
        <v>0</v>
      </c>
      <c r="BF1053" s="231">
        <f>IF(N1053="snížená",J1053,0)</f>
        <v>0</v>
      </c>
      <c r="BG1053" s="231">
        <f>IF(N1053="zákl. přenesená",J1053,0)</f>
        <v>0</v>
      </c>
      <c r="BH1053" s="231">
        <f>IF(N1053="sníž. přenesená",J1053,0)</f>
        <v>0</v>
      </c>
      <c r="BI1053" s="231">
        <f>IF(N1053="nulová",J1053,0)</f>
        <v>0</v>
      </c>
      <c r="BJ1053" s="18" t="s">
        <v>87</v>
      </c>
      <c r="BK1053" s="231">
        <f>ROUND(I1053*H1053,2)</f>
        <v>0</v>
      </c>
      <c r="BL1053" s="18" t="s">
        <v>134</v>
      </c>
      <c r="BM1053" s="230" t="s">
        <v>1313</v>
      </c>
    </row>
    <row r="1054" s="2" customFormat="1">
      <c r="A1054" s="39"/>
      <c r="B1054" s="40"/>
      <c r="C1054" s="41"/>
      <c r="D1054" s="232" t="s">
        <v>136</v>
      </c>
      <c r="E1054" s="41"/>
      <c r="F1054" s="233" t="s">
        <v>1312</v>
      </c>
      <c r="G1054" s="41"/>
      <c r="H1054" s="41"/>
      <c r="I1054" s="234"/>
      <c r="J1054" s="41"/>
      <c r="K1054" s="41"/>
      <c r="L1054" s="45"/>
      <c r="M1054" s="235"/>
      <c r="N1054" s="236"/>
      <c r="O1054" s="92"/>
      <c r="P1054" s="92"/>
      <c r="Q1054" s="92"/>
      <c r="R1054" s="92"/>
      <c r="S1054" s="92"/>
      <c r="T1054" s="93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136</v>
      </c>
      <c r="AU1054" s="18" t="s">
        <v>89</v>
      </c>
    </row>
    <row r="1055" s="13" customFormat="1">
      <c r="A1055" s="13"/>
      <c r="B1055" s="237"/>
      <c r="C1055" s="238"/>
      <c r="D1055" s="232" t="s">
        <v>138</v>
      </c>
      <c r="E1055" s="239" t="s">
        <v>1</v>
      </c>
      <c r="F1055" s="240" t="s">
        <v>1314</v>
      </c>
      <c r="G1055" s="238"/>
      <c r="H1055" s="241">
        <v>405.51400000000001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7" t="s">
        <v>138</v>
      </c>
      <c r="AU1055" s="247" t="s">
        <v>89</v>
      </c>
      <c r="AV1055" s="13" t="s">
        <v>89</v>
      </c>
      <c r="AW1055" s="13" t="s">
        <v>34</v>
      </c>
      <c r="AX1055" s="13" t="s">
        <v>87</v>
      </c>
      <c r="AY1055" s="247" t="s">
        <v>127</v>
      </c>
    </row>
    <row r="1056" s="2" customFormat="1">
      <c r="A1056" s="39"/>
      <c r="B1056" s="40"/>
      <c r="C1056" s="219" t="s">
        <v>1315</v>
      </c>
      <c r="D1056" s="219" t="s">
        <v>130</v>
      </c>
      <c r="E1056" s="220" t="s">
        <v>1316</v>
      </c>
      <c r="F1056" s="221" t="s">
        <v>1317</v>
      </c>
      <c r="G1056" s="222" t="s">
        <v>205</v>
      </c>
      <c r="H1056" s="223">
        <v>117.309</v>
      </c>
      <c r="I1056" s="224"/>
      <c r="J1056" s="225">
        <f>ROUND(I1056*H1056,2)</f>
        <v>0</v>
      </c>
      <c r="K1056" s="221" t="s">
        <v>1</v>
      </c>
      <c r="L1056" s="45"/>
      <c r="M1056" s="226" t="s">
        <v>1</v>
      </c>
      <c r="N1056" s="227" t="s">
        <v>44</v>
      </c>
      <c r="O1056" s="92"/>
      <c r="P1056" s="228">
        <f>O1056*H1056</f>
        <v>0</v>
      </c>
      <c r="Q1056" s="228">
        <v>0.01315</v>
      </c>
      <c r="R1056" s="228">
        <f>Q1056*H1056</f>
        <v>1.5426133499999999</v>
      </c>
      <c r="S1056" s="228">
        <v>0</v>
      </c>
      <c r="T1056" s="229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0" t="s">
        <v>206</v>
      </c>
      <c r="AT1056" s="230" t="s">
        <v>130</v>
      </c>
      <c r="AU1056" s="230" t="s">
        <v>89</v>
      </c>
      <c r="AY1056" s="18" t="s">
        <v>127</v>
      </c>
      <c r="BE1056" s="231">
        <f>IF(N1056="základní",J1056,0)</f>
        <v>0</v>
      </c>
      <c r="BF1056" s="231">
        <f>IF(N1056="snížená",J1056,0)</f>
        <v>0</v>
      </c>
      <c r="BG1056" s="231">
        <f>IF(N1056="zákl. přenesená",J1056,0)</f>
        <v>0</v>
      </c>
      <c r="BH1056" s="231">
        <f>IF(N1056="sníž. přenesená",J1056,0)</f>
        <v>0</v>
      </c>
      <c r="BI1056" s="231">
        <f>IF(N1056="nulová",J1056,0)</f>
        <v>0</v>
      </c>
      <c r="BJ1056" s="18" t="s">
        <v>87</v>
      </c>
      <c r="BK1056" s="231">
        <f>ROUND(I1056*H1056,2)</f>
        <v>0</v>
      </c>
      <c r="BL1056" s="18" t="s">
        <v>206</v>
      </c>
      <c r="BM1056" s="230" t="s">
        <v>1318</v>
      </c>
    </row>
    <row r="1057" s="2" customFormat="1">
      <c r="A1057" s="39"/>
      <c r="B1057" s="40"/>
      <c r="C1057" s="41"/>
      <c r="D1057" s="232" t="s">
        <v>136</v>
      </c>
      <c r="E1057" s="41"/>
      <c r="F1057" s="233" t="s">
        <v>1319</v>
      </c>
      <c r="G1057" s="41"/>
      <c r="H1057" s="41"/>
      <c r="I1057" s="234"/>
      <c r="J1057" s="41"/>
      <c r="K1057" s="41"/>
      <c r="L1057" s="45"/>
      <c r="M1057" s="235"/>
      <c r="N1057" s="236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136</v>
      </c>
      <c r="AU1057" s="18" t="s">
        <v>89</v>
      </c>
    </row>
    <row r="1058" s="13" customFormat="1">
      <c r="A1058" s="13"/>
      <c r="B1058" s="237"/>
      <c r="C1058" s="238"/>
      <c r="D1058" s="232" t="s">
        <v>138</v>
      </c>
      <c r="E1058" s="239" t="s">
        <v>1</v>
      </c>
      <c r="F1058" s="240" t="s">
        <v>903</v>
      </c>
      <c r="G1058" s="238"/>
      <c r="H1058" s="241">
        <v>39.216000000000001</v>
      </c>
      <c r="I1058" s="242"/>
      <c r="J1058" s="238"/>
      <c r="K1058" s="238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7" t="s">
        <v>138</v>
      </c>
      <c r="AU1058" s="247" t="s">
        <v>89</v>
      </c>
      <c r="AV1058" s="13" t="s">
        <v>89</v>
      </c>
      <c r="AW1058" s="13" t="s">
        <v>34</v>
      </c>
      <c r="AX1058" s="13" t="s">
        <v>79</v>
      </c>
      <c r="AY1058" s="247" t="s">
        <v>127</v>
      </c>
    </row>
    <row r="1059" s="13" customFormat="1">
      <c r="A1059" s="13"/>
      <c r="B1059" s="237"/>
      <c r="C1059" s="238"/>
      <c r="D1059" s="232" t="s">
        <v>138</v>
      </c>
      <c r="E1059" s="239" t="s">
        <v>1</v>
      </c>
      <c r="F1059" s="240" t="s">
        <v>904</v>
      </c>
      <c r="G1059" s="238"/>
      <c r="H1059" s="241">
        <v>17.253</v>
      </c>
      <c r="I1059" s="242"/>
      <c r="J1059" s="238"/>
      <c r="K1059" s="238"/>
      <c r="L1059" s="243"/>
      <c r="M1059" s="244"/>
      <c r="N1059" s="245"/>
      <c r="O1059" s="245"/>
      <c r="P1059" s="245"/>
      <c r="Q1059" s="245"/>
      <c r="R1059" s="245"/>
      <c r="S1059" s="245"/>
      <c r="T1059" s="246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7" t="s">
        <v>138</v>
      </c>
      <c r="AU1059" s="247" t="s">
        <v>89</v>
      </c>
      <c r="AV1059" s="13" t="s">
        <v>89</v>
      </c>
      <c r="AW1059" s="13" t="s">
        <v>34</v>
      </c>
      <c r="AX1059" s="13" t="s">
        <v>79</v>
      </c>
      <c r="AY1059" s="247" t="s">
        <v>127</v>
      </c>
    </row>
    <row r="1060" s="13" customFormat="1">
      <c r="A1060" s="13"/>
      <c r="B1060" s="237"/>
      <c r="C1060" s="238"/>
      <c r="D1060" s="232" t="s">
        <v>138</v>
      </c>
      <c r="E1060" s="239" t="s">
        <v>1</v>
      </c>
      <c r="F1060" s="240" t="s">
        <v>1309</v>
      </c>
      <c r="G1060" s="238"/>
      <c r="H1060" s="241">
        <v>60.840000000000003</v>
      </c>
      <c r="I1060" s="242"/>
      <c r="J1060" s="238"/>
      <c r="K1060" s="238"/>
      <c r="L1060" s="243"/>
      <c r="M1060" s="244"/>
      <c r="N1060" s="245"/>
      <c r="O1060" s="245"/>
      <c r="P1060" s="245"/>
      <c r="Q1060" s="245"/>
      <c r="R1060" s="245"/>
      <c r="S1060" s="245"/>
      <c r="T1060" s="246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7" t="s">
        <v>138</v>
      </c>
      <c r="AU1060" s="247" t="s">
        <v>89</v>
      </c>
      <c r="AV1060" s="13" t="s">
        <v>89</v>
      </c>
      <c r="AW1060" s="13" t="s">
        <v>34</v>
      </c>
      <c r="AX1060" s="13" t="s">
        <v>79</v>
      </c>
      <c r="AY1060" s="247" t="s">
        <v>127</v>
      </c>
    </row>
    <row r="1061" s="14" customFormat="1">
      <c r="A1061" s="14"/>
      <c r="B1061" s="248"/>
      <c r="C1061" s="249"/>
      <c r="D1061" s="232" t="s">
        <v>138</v>
      </c>
      <c r="E1061" s="250" t="s">
        <v>1</v>
      </c>
      <c r="F1061" s="251" t="s">
        <v>176</v>
      </c>
      <c r="G1061" s="249"/>
      <c r="H1061" s="252">
        <v>117.309</v>
      </c>
      <c r="I1061" s="253"/>
      <c r="J1061" s="249"/>
      <c r="K1061" s="249"/>
      <c r="L1061" s="254"/>
      <c r="M1061" s="255"/>
      <c r="N1061" s="256"/>
      <c r="O1061" s="256"/>
      <c r="P1061" s="256"/>
      <c r="Q1061" s="256"/>
      <c r="R1061" s="256"/>
      <c r="S1061" s="256"/>
      <c r="T1061" s="257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8" t="s">
        <v>138</v>
      </c>
      <c r="AU1061" s="258" t="s">
        <v>89</v>
      </c>
      <c r="AV1061" s="14" t="s">
        <v>134</v>
      </c>
      <c r="AW1061" s="14" t="s">
        <v>34</v>
      </c>
      <c r="AX1061" s="14" t="s">
        <v>87</v>
      </c>
      <c r="AY1061" s="258" t="s">
        <v>127</v>
      </c>
    </row>
    <row r="1062" s="2" customFormat="1">
      <c r="A1062" s="39"/>
      <c r="B1062" s="40"/>
      <c r="C1062" s="219" t="s">
        <v>1320</v>
      </c>
      <c r="D1062" s="219" t="s">
        <v>130</v>
      </c>
      <c r="E1062" s="220" t="s">
        <v>1321</v>
      </c>
      <c r="F1062" s="221" t="s">
        <v>1322</v>
      </c>
      <c r="G1062" s="222" t="s">
        <v>213</v>
      </c>
      <c r="H1062" s="223">
        <v>13</v>
      </c>
      <c r="I1062" s="224"/>
      <c r="J1062" s="225">
        <f>ROUND(I1062*H1062,2)</f>
        <v>0</v>
      </c>
      <c r="K1062" s="221" t="s">
        <v>1</v>
      </c>
      <c r="L1062" s="45"/>
      <c r="M1062" s="226" t="s">
        <v>1</v>
      </c>
      <c r="N1062" s="227" t="s">
        <v>44</v>
      </c>
      <c r="O1062" s="92"/>
      <c r="P1062" s="228">
        <f>O1062*H1062</f>
        <v>0</v>
      </c>
      <c r="Q1062" s="228">
        <v>0.01055</v>
      </c>
      <c r="R1062" s="228">
        <f>Q1062*H1062</f>
        <v>0.13714999999999999</v>
      </c>
      <c r="S1062" s="228">
        <v>0</v>
      </c>
      <c r="T1062" s="229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0" t="s">
        <v>206</v>
      </c>
      <c r="AT1062" s="230" t="s">
        <v>130</v>
      </c>
      <c r="AU1062" s="230" t="s">
        <v>89</v>
      </c>
      <c r="AY1062" s="18" t="s">
        <v>127</v>
      </c>
      <c r="BE1062" s="231">
        <f>IF(N1062="základní",J1062,0)</f>
        <v>0</v>
      </c>
      <c r="BF1062" s="231">
        <f>IF(N1062="snížená",J1062,0)</f>
        <v>0</v>
      </c>
      <c r="BG1062" s="231">
        <f>IF(N1062="zákl. přenesená",J1062,0)</f>
        <v>0</v>
      </c>
      <c r="BH1062" s="231">
        <f>IF(N1062="sníž. přenesená",J1062,0)</f>
        <v>0</v>
      </c>
      <c r="BI1062" s="231">
        <f>IF(N1062="nulová",J1062,0)</f>
        <v>0</v>
      </c>
      <c r="BJ1062" s="18" t="s">
        <v>87</v>
      </c>
      <c r="BK1062" s="231">
        <f>ROUND(I1062*H1062,2)</f>
        <v>0</v>
      </c>
      <c r="BL1062" s="18" t="s">
        <v>206</v>
      </c>
      <c r="BM1062" s="230" t="s">
        <v>1323</v>
      </c>
    </row>
    <row r="1063" s="2" customFormat="1">
      <c r="A1063" s="39"/>
      <c r="B1063" s="40"/>
      <c r="C1063" s="41"/>
      <c r="D1063" s="232" t="s">
        <v>136</v>
      </c>
      <c r="E1063" s="41"/>
      <c r="F1063" s="233" t="s">
        <v>1324</v>
      </c>
      <c r="G1063" s="41"/>
      <c r="H1063" s="41"/>
      <c r="I1063" s="234"/>
      <c r="J1063" s="41"/>
      <c r="K1063" s="41"/>
      <c r="L1063" s="45"/>
      <c r="M1063" s="235"/>
      <c r="N1063" s="236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136</v>
      </c>
      <c r="AU1063" s="18" t="s">
        <v>89</v>
      </c>
    </row>
    <row r="1064" s="13" customFormat="1">
      <c r="A1064" s="13"/>
      <c r="B1064" s="237"/>
      <c r="C1064" s="238"/>
      <c r="D1064" s="232" t="s">
        <v>138</v>
      </c>
      <c r="E1064" s="239" t="s">
        <v>1</v>
      </c>
      <c r="F1064" s="240" t="s">
        <v>1325</v>
      </c>
      <c r="G1064" s="238"/>
      <c r="H1064" s="241">
        <v>13</v>
      </c>
      <c r="I1064" s="242"/>
      <c r="J1064" s="238"/>
      <c r="K1064" s="238"/>
      <c r="L1064" s="243"/>
      <c r="M1064" s="244"/>
      <c r="N1064" s="245"/>
      <c r="O1064" s="245"/>
      <c r="P1064" s="245"/>
      <c r="Q1064" s="245"/>
      <c r="R1064" s="245"/>
      <c r="S1064" s="245"/>
      <c r="T1064" s="246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7" t="s">
        <v>138</v>
      </c>
      <c r="AU1064" s="247" t="s">
        <v>89</v>
      </c>
      <c r="AV1064" s="13" t="s">
        <v>89</v>
      </c>
      <c r="AW1064" s="13" t="s">
        <v>34</v>
      </c>
      <c r="AX1064" s="13" t="s">
        <v>87</v>
      </c>
      <c r="AY1064" s="247" t="s">
        <v>127</v>
      </c>
    </row>
    <row r="1065" s="2" customFormat="1">
      <c r="A1065" s="39"/>
      <c r="B1065" s="40"/>
      <c r="C1065" s="219" t="s">
        <v>1326</v>
      </c>
      <c r="D1065" s="219" t="s">
        <v>130</v>
      </c>
      <c r="E1065" s="220" t="s">
        <v>1327</v>
      </c>
      <c r="F1065" s="221" t="s">
        <v>1328</v>
      </c>
      <c r="G1065" s="222" t="s">
        <v>144</v>
      </c>
      <c r="H1065" s="223">
        <v>4.9459999999999997</v>
      </c>
      <c r="I1065" s="224"/>
      <c r="J1065" s="225">
        <f>ROUND(I1065*H1065,2)</f>
        <v>0</v>
      </c>
      <c r="K1065" s="221" t="s">
        <v>1</v>
      </c>
      <c r="L1065" s="45"/>
      <c r="M1065" s="226" t="s">
        <v>1</v>
      </c>
      <c r="N1065" s="227" t="s">
        <v>44</v>
      </c>
      <c r="O1065" s="92"/>
      <c r="P1065" s="228">
        <f>O1065*H1065</f>
        <v>0</v>
      </c>
      <c r="Q1065" s="228">
        <v>0</v>
      </c>
      <c r="R1065" s="228">
        <f>Q1065*H1065</f>
        <v>0</v>
      </c>
      <c r="S1065" s="228">
        <v>0</v>
      </c>
      <c r="T1065" s="229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0" t="s">
        <v>206</v>
      </c>
      <c r="AT1065" s="230" t="s">
        <v>130</v>
      </c>
      <c r="AU1065" s="230" t="s">
        <v>89</v>
      </c>
      <c r="AY1065" s="18" t="s">
        <v>127</v>
      </c>
      <c r="BE1065" s="231">
        <f>IF(N1065="základní",J1065,0)</f>
        <v>0</v>
      </c>
      <c r="BF1065" s="231">
        <f>IF(N1065="snížená",J1065,0)</f>
        <v>0</v>
      </c>
      <c r="BG1065" s="231">
        <f>IF(N1065="zákl. přenesená",J1065,0)</f>
        <v>0</v>
      </c>
      <c r="BH1065" s="231">
        <f>IF(N1065="sníž. přenesená",J1065,0)</f>
        <v>0</v>
      </c>
      <c r="BI1065" s="231">
        <f>IF(N1065="nulová",J1065,0)</f>
        <v>0</v>
      </c>
      <c r="BJ1065" s="18" t="s">
        <v>87</v>
      </c>
      <c r="BK1065" s="231">
        <f>ROUND(I1065*H1065,2)</f>
        <v>0</v>
      </c>
      <c r="BL1065" s="18" t="s">
        <v>206</v>
      </c>
      <c r="BM1065" s="230" t="s">
        <v>1329</v>
      </c>
    </row>
    <row r="1066" s="2" customFormat="1">
      <c r="A1066" s="39"/>
      <c r="B1066" s="40"/>
      <c r="C1066" s="41"/>
      <c r="D1066" s="232" t="s">
        <v>136</v>
      </c>
      <c r="E1066" s="41"/>
      <c r="F1066" s="233" t="s">
        <v>1330</v>
      </c>
      <c r="G1066" s="41"/>
      <c r="H1066" s="41"/>
      <c r="I1066" s="234"/>
      <c r="J1066" s="41"/>
      <c r="K1066" s="41"/>
      <c r="L1066" s="45"/>
      <c r="M1066" s="235"/>
      <c r="N1066" s="236"/>
      <c r="O1066" s="92"/>
      <c r="P1066" s="92"/>
      <c r="Q1066" s="92"/>
      <c r="R1066" s="92"/>
      <c r="S1066" s="92"/>
      <c r="T1066" s="93"/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T1066" s="18" t="s">
        <v>136</v>
      </c>
      <c r="AU1066" s="18" t="s">
        <v>89</v>
      </c>
    </row>
    <row r="1067" s="12" customFormat="1" ht="22.8" customHeight="1">
      <c r="A1067" s="12"/>
      <c r="B1067" s="203"/>
      <c r="C1067" s="204"/>
      <c r="D1067" s="205" t="s">
        <v>78</v>
      </c>
      <c r="E1067" s="217" t="s">
        <v>1331</v>
      </c>
      <c r="F1067" s="217" t="s">
        <v>1332</v>
      </c>
      <c r="G1067" s="204"/>
      <c r="H1067" s="204"/>
      <c r="I1067" s="207"/>
      <c r="J1067" s="218">
        <f>BK1067</f>
        <v>0</v>
      </c>
      <c r="K1067" s="204"/>
      <c r="L1067" s="209"/>
      <c r="M1067" s="210"/>
      <c r="N1067" s="211"/>
      <c r="O1067" s="211"/>
      <c r="P1067" s="212">
        <f>SUM(P1068:P1105)</f>
        <v>0</v>
      </c>
      <c r="Q1067" s="211"/>
      <c r="R1067" s="212">
        <f>SUM(R1068:R1105)</f>
        <v>4.7235149999999999</v>
      </c>
      <c r="S1067" s="211"/>
      <c r="T1067" s="213">
        <f>SUM(T1068:T1105)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14" t="s">
        <v>89</v>
      </c>
      <c r="AT1067" s="215" t="s">
        <v>78</v>
      </c>
      <c r="AU1067" s="215" t="s">
        <v>87</v>
      </c>
      <c r="AY1067" s="214" t="s">
        <v>127</v>
      </c>
      <c r="BK1067" s="216">
        <f>SUM(BK1068:BK1105)</f>
        <v>0</v>
      </c>
    </row>
    <row r="1068" s="2" customFormat="1">
      <c r="A1068" s="39"/>
      <c r="B1068" s="40"/>
      <c r="C1068" s="219" t="s">
        <v>1333</v>
      </c>
      <c r="D1068" s="219" t="s">
        <v>130</v>
      </c>
      <c r="E1068" s="220" t="s">
        <v>1334</v>
      </c>
      <c r="F1068" s="221" t="s">
        <v>1335</v>
      </c>
      <c r="G1068" s="222" t="s">
        <v>923</v>
      </c>
      <c r="H1068" s="223">
        <v>5</v>
      </c>
      <c r="I1068" s="224"/>
      <c r="J1068" s="225">
        <f>ROUND(I1068*H1068,2)</f>
        <v>0</v>
      </c>
      <c r="K1068" s="221" t="s">
        <v>1</v>
      </c>
      <c r="L1068" s="45"/>
      <c r="M1068" s="226" t="s">
        <v>1</v>
      </c>
      <c r="N1068" s="227" t="s">
        <v>44</v>
      </c>
      <c r="O1068" s="92"/>
      <c r="P1068" s="228">
        <f>O1068*H1068</f>
        <v>0</v>
      </c>
      <c r="Q1068" s="228">
        <v>0</v>
      </c>
      <c r="R1068" s="228">
        <f>Q1068*H1068</f>
        <v>0</v>
      </c>
      <c r="S1068" s="228">
        <v>0</v>
      </c>
      <c r="T1068" s="229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0" t="s">
        <v>206</v>
      </c>
      <c r="AT1068" s="230" t="s">
        <v>130</v>
      </c>
      <c r="AU1068" s="230" t="s">
        <v>89</v>
      </c>
      <c r="AY1068" s="18" t="s">
        <v>127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8" t="s">
        <v>87</v>
      </c>
      <c r="BK1068" s="231">
        <f>ROUND(I1068*H1068,2)</f>
        <v>0</v>
      </c>
      <c r="BL1068" s="18" t="s">
        <v>206</v>
      </c>
      <c r="BM1068" s="230" t="s">
        <v>1336</v>
      </c>
    </row>
    <row r="1069" s="2" customFormat="1">
      <c r="A1069" s="39"/>
      <c r="B1069" s="40"/>
      <c r="C1069" s="41"/>
      <c r="D1069" s="232" t="s">
        <v>136</v>
      </c>
      <c r="E1069" s="41"/>
      <c r="F1069" s="233" t="s">
        <v>1335</v>
      </c>
      <c r="G1069" s="41"/>
      <c r="H1069" s="41"/>
      <c r="I1069" s="234"/>
      <c r="J1069" s="41"/>
      <c r="K1069" s="41"/>
      <c r="L1069" s="45"/>
      <c r="M1069" s="235"/>
      <c r="N1069" s="236"/>
      <c r="O1069" s="92"/>
      <c r="P1069" s="92"/>
      <c r="Q1069" s="92"/>
      <c r="R1069" s="92"/>
      <c r="S1069" s="92"/>
      <c r="T1069" s="93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136</v>
      </c>
      <c r="AU1069" s="18" t="s">
        <v>89</v>
      </c>
    </row>
    <row r="1070" s="2" customFormat="1">
      <c r="A1070" s="39"/>
      <c r="B1070" s="40"/>
      <c r="C1070" s="219" t="s">
        <v>1337</v>
      </c>
      <c r="D1070" s="219" t="s">
        <v>130</v>
      </c>
      <c r="E1070" s="220" t="s">
        <v>1338</v>
      </c>
      <c r="F1070" s="221" t="s">
        <v>1339</v>
      </c>
      <c r="G1070" s="222" t="s">
        <v>205</v>
      </c>
      <c r="H1070" s="223">
        <v>576.23000000000002</v>
      </c>
      <c r="I1070" s="224"/>
      <c r="J1070" s="225">
        <f>ROUND(I1070*H1070,2)</f>
        <v>0</v>
      </c>
      <c r="K1070" s="221" t="s">
        <v>1</v>
      </c>
      <c r="L1070" s="45"/>
      <c r="M1070" s="226" t="s">
        <v>1</v>
      </c>
      <c r="N1070" s="227" t="s">
        <v>44</v>
      </c>
      <c r="O1070" s="92"/>
      <c r="P1070" s="228">
        <f>O1070*H1070</f>
        <v>0</v>
      </c>
      <c r="Q1070" s="228">
        <v>0.0066</v>
      </c>
      <c r="R1070" s="228">
        <f>Q1070*H1070</f>
        <v>3.803118</v>
      </c>
      <c r="S1070" s="228">
        <v>0</v>
      </c>
      <c r="T1070" s="229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0" t="s">
        <v>206</v>
      </c>
      <c r="AT1070" s="230" t="s">
        <v>130</v>
      </c>
      <c r="AU1070" s="230" t="s">
        <v>89</v>
      </c>
      <c r="AY1070" s="18" t="s">
        <v>127</v>
      </c>
      <c r="BE1070" s="231">
        <f>IF(N1070="základní",J1070,0)</f>
        <v>0</v>
      </c>
      <c r="BF1070" s="231">
        <f>IF(N1070="snížená",J1070,0)</f>
        <v>0</v>
      </c>
      <c r="BG1070" s="231">
        <f>IF(N1070="zákl. přenesená",J1070,0)</f>
        <v>0</v>
      </c>
      <c r="BH1070" s="231">
        <f>IF(N1070="sníž. přenesená",J1070,0)</f>
        <v>0</v>
      </c>
      <c r="BI1070" s="231">
        <f>IF(N1070="nulová",J1070,0)</f>
        <v>0</v>
      </c>
      <c r="BJ1070" s="18" t="s">
        <v>87</v>
      </c>
      <c r="BK1070" s="231">
        <f>ROUND(I1070*H1070,2)</f>
        <v>0</v>
      </c>
      <c r="BL1070" s="18" t="s">
        <v>206</v>
      </c>
      <c r="BM1070" s="230" t="s">
        <v>1340</v>
      </c>
    </row>
    <row r="1071" s="2" customFormat="1">
      <c r="A1071" s="39"/>
      <c r="B1071" s="40"/>
      <c r="C1071" s="41"/>
      <c r="D1071" s="232" t="s">
        <v>136</v>
      </c>
      <c r="E1071" s="41"/>
      <c r="F1071" s="233" t="s">
        <v>1341</v>
      </c>
      <c r="G1071" s="41"/>
      <c r="H1071" s="41"/>
      <c r="I1071" s="234"/>
      <c r="J1071" s="41"/>
      <c r="K1071" s="41"/>
      <c r="L1071" s="45"/>
      <c r="M1071" s="235"/>
      <c r="N1071" s="236"/>
      <c r="O1071" s="92"/>
      <c r="P1071" s="92"/>
      <c r="Q1071" s="92"/>
      <c r="R1071" s="92"/>
      <c r="S1071" s="92"/>
      <c r="T1071" s="93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136</v>
      </c>
      <c r="AU1071" s="18" t="s">
        <v>89</v>
      </c>
    </row>
    <row r="1072" s="13" customFormat="1">
      <c r="A1072" s="13"/>
      <c r="B1072" s="237"/>
      <c r="C1072" s="238"/>
      <c r="D1072" s="232" t="s">
        <v>138</v>
      </c>
      <c r="E1072" s="239" t="s">
        <v>1</v>
      </c>
      <c r="F1072" s="240" t="s">
        <v>1258</v>
      </c>
      <c r="G1072" s="238"/>
      <c r="H1072" s="241">
        <v>577.30999999999995</v>
      </c>
      <c r="I1072" s="242"/>
      <c r="J1072" s="238"/>
      <c r="K1072" s="238"/>
      <c r="L1072" s="243"/>
      <c r="M1072" s="244"/>
      <c r="N1072" s="245"/>
      <c r="O1072" s="245"/>
      <c r="P1072" s="245"/>
      <c r="Q1072" s="245"/>
      <c r="R1072" s="245"/>
      <c r="S1072" s="245"/>
      <c r="T1072" s="246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7" t="s">
        <v>138</v>
      </c>
      <c r="AU1072" s="247" t="s">
        <v>89</v>
      </c>
      <c r="AV1072" s="13" t="s">
        <v>89</v>
      </c>
      <c r="AW1072" s="13" t="s">
        <v>34</v>
      </c>
      <c r="AX1072" s="13" t="s">
        <v>79</v>
      </c>
      <c r="AY1072" s="247" t="s">
        <v>127</v>
      </c>
    </row>
    <row r="1073" s="13" customFormat="1">
      <c r="A1073" s="13"/>
      <c r="B1073" s="237"/>
      <c r="C1073" s="238"/>
      <c r="D1073" s="232" t="s">
        <v>138</v>
      </c>
      <c r="E1073" s="239" t="s">
        <v>1</v>
      </c>
      <c r="F1073" s="240" t="s">
        <v>1342</v>
      </c>
      <c r="G1073" s="238"/>
      <c r="H1073" s="241">
        <v>-1.0800000000000001</v>
      </c>
      <c r="I1073" s="242"/>
      <c r="J1073" s="238"/>
      <c r="K1073" s="238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7" t="s">
        <v>138</v>
      </c>
      <c r="AU1073" s="247" t="s">
        <v>89</v>
      </c>
      <c r="AV1073" s="13" t="s">
        <v>89</v>
      </c>
      <c r="AW1073" s="13" t="s">
        <v>34</v>
      </c>
      <c r="AX1073" s="13" t="s">
        <v>79</v>
      </c>
      <c r="AY1073" s="247" t="s">
        <v>127</v>
      </c>
    </row>
    <row r="1074" s="14" customFormat="1">
      <c r="A1074" s="14"/>
      <c r="B1074" s="248"/>
      <c r="C1074" s="249"/>
      <c r="D1074" s="232" t="s">
        <v>138</v>
      </c>
      <c r="E1074" s="250" t="s">
        <v>1</v>
      </c>
      <c r="F1074" s="251" t="s">
        <v>176</v>
      </c>
      <c r="G1074" s="249"/>
      <c r="H1074" s="252">
        <v>576.2299999999999</v>
      </c>
      <c r="I1074" s="253"/>
      <c r="J1074" s="249"/>
      <c r="K1074" s="249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8" t="s">
        <v>138</v>
      </c>
      <c r="AU1074" s="258" t="s">
        <v>89</v>
      </c>
      <c r="AV1074" s="14" t="s">
        <v>134</v>
      </c>
      <c r="AW1074" s="14" t="s">
        <v>34</v>
      </c>
      <c r="AX1074" s="14" t="s">
        <v>87</v>
      </c>
      <c r="AY1074" s="258" t="s">
        <v>127</v>
      </c>
    </row>
    <row r="1075" s="2" customFormat="1">
      <c r="A1075" s="39"/>
      <c r="B1075" s="40"/>
      <c r="C1075" s="219" t="s">
        <v>1343</v>
      </c>
      <c r="D1075" s="219" t="s">
        <v>130</v>
      </c>
      <c r="E1075" s="220" t="s">
        <v>1344</v>
      </c>
      <c r="F1075" s="221" t="s">
        <v>1345</v>
      </c>
      <c r="G1075" s="222" t="s">
        <v>213</v>
      </c>
      <c r="H1075" s="223">
        <v>44</v>
      </c>
      <c r="I1075" s="224"/>
      <c r="J1075" s="225">
        <f>ROUND(I1075*H1075,2)</f>
        <v>0</v>
      </c>
      <c r="K1075" s="221" t="s">
        <v>1</v>
      </c>
      <c r="L1075" s="45"/>
      <c r="M1075" s="226" t="s">
        <v>1</v>
      </c>
      <c r="N1075" s="227" t="s">
        <v>44</v>
      </c>
      <c r="O1075" s="92"/>
      <c r="P1075" s="228">
        <f>O1075*H1075</f>
        <v>0</v>
      </c>
      <c r="Q1075" s="228">
        <v>0.0027699999999999999</v>
      </c>
      <c r="R1075" s="228">
        <f>Q1075*H1075</f>
        <v>0.12187999999999999</v>
      </c>
      <c r="S1075" s="228">
        <v>0</v>
      </c>
      <c r="T1075" s="229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0" t="s">
        <v>206</v>
      </c>
      <c r="AT1075" s="230" t="s">
        <v>130</v>
      </c>
      <c r="AU1075" s="230" t="s">
        <v>89</v>
      </c>
      <c r="AY1075" s="18" t="s">
        <v>127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8" t="s">
        <v>87</v>
      </c>
      <c r="BK1075" s="231">
        <f>ROUND(I1075*H1075,2)</f>
        <v>0</v>
      </c>
      <c r="BL1075" s="18" t="s">
        <v>206</v>
      </c>
      <c r="BM1075" s="230" t="s">
        <v>1346</v>
      </c>
    </row>
    <row r="1076" s="2" customFormat="1">
      <c r="A1076" s="39"/>
      <c r="B1076" s="40"/>
      <c r="C1076" s="41"/>
      <c r="D1076" s="232" t="s">
        <v>136</v>
      </c>
      <c r="E1076" s="41"/>
      <c r="F1076" s="233" t="s">
        <v>1347</v>
      </c>
      <c r="G1076" s="41"/>
      <c r="H1076" s="41"/>
      <c r="I1076" s="234"/>
      <c r="J1076" s="41"/>
      <c r="K1076" s="41"/>
      <c r="L1076" s="45"/>
      <c r="M1076" s="235"/>
      <c r="N1076" s="236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136</v>
      </c>
      <c r="AU1076" s="18" t="s">
        <v>89</v>
      </c>
    </row>
    <row r="1077" s="2" customFormat="1">
      <c r="A1077" s="39"/>
      <c r="B1077" s="40"/>
      <c r="C1077" s="219" t="s">
        <v>1348</v>
      </c>
      <c r="D1077" s="219" t="s">
        <v>130</v>
      </c>
      <c r="E1077" s="220" t="s">
        <v>1349</v>
      </c>
      <c r="F1077" s="221" t="s">
        <v>1350</v>
      </c>
      <c r="G1077" s="222" t="s">
        <v>213</v>
      </c>
      <c r="H1077" s="223">
        <v>15</v>
      </c>
      <c r="I1077" s="224"/>
      <c r="J1077" s="225">
        <f>ROUND(I1077*H1077,2)</f>
        <v>0</v>
      </c>
      <c r="K1077" s="221" t="s">
        <v>154</v>
      </c>
      <c r="L1077" s="45"/>
      <c r="M1077" s="226" t="s">
        <v>1</v>
      </c>
      <c r="N1077" s="227" t="s">
        <v>44</v>
      </c>
      <c r="O1077" s="92"/>
      <c r="P1077" s="228">
        <f>O1077*H1077</f>
        <v>0</v>
      </c>
      <c r="Q1077" s="228">
        <v>0.0058100000000000001</v>
      </c>
      <c r="R1077" s="228">
        <f>Q1077*H1077</f>
        <v>0.087150000000000005</v>
      </c>
      <c r="S1077" s="228">
        <v>0</v>
      </c>
      <c r="T1077" s="229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30" t="s">
        <v>206</v>
      </c>
      <c r="AT1077" s="230" t="s">
        <v>130</v>
      </c>
      <c r="AU1077" s="230" t="s">
        <v>89</v>
      </c>
      <c r="AY1077" s="18" t="s">
        <v>127</v>
      </c>
      <c r="BE1077" s="231">
        <f>IF(N1077="základní",J1077,0)</f>
        <v>0</v>
      </c>
      <c r="BF1077" s="231">
        <f>IF(N1077="snížená",J1077,0)</f>
        <v>0</v>
      </c>
      <c r="BG1077" s="231">
        <f>IF(N1077="zákl. přenesená",J1077,0)</f>
        <v>0</v>
      </c>
      <c r="BH1077" s="231">
        <f>IF(N1077="sníž. přenesená",J1077,0)</f>
        <v>0</v>
      </c>
      <c r="BI1077" s="231">
        <f>IF(N1077="nulová",J1077,0)</f>
        <v>0</v>
      </c>
      <c r="BJ1077" s="18" t="s">
        <v>87</v>
      </c>
      <c r="BK1077" s="231">
        <f>ROUND(I1077*H1077,2)</f>
        <v>0</v>
      </c>
      <c r="BL1077" s="18" t="s">
        <v>206</v>
      </c>
      <c r="BM1077" s="230" t="s">
        <v>1351</v>
      </c>
    </row>
    <row r="1078" s="2" customFormat="1">
      <c r="A1078" s="39"/>
      <c r="B1078" s="40"/>
      <c r="C1078" s="41"/>
      <c r="D1078" s="232" t="s">
        <v>136</v>
      </c>
      <c r="E1078" s="41"/>
      <c r="F1078" s="233" t="s">
        <v>1352</v>
      </c>
      <c r="G1078" s="41"/>
      <c r="H1078" s="41"/>
      <c r="I1078" s="234"/>
      <c r="J1078" s="41"/>
      <c r="K1078" s="41"/>
      <c r="L1078" s="45"/>
      <c r="M1078" s="235"/>
      <c r="N1078" s="236"/>
      <c r="O1078" s="92"/>
      <c r="P1078" s="92"/>
      <c r="Q1078" s="92"/>
      <c r="R1078" s="92"/>
      <c r="S1078" s="92"/>
      <c r="T1078" s="93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136</v>
      </c>
      <c r="AU1078" s="18" t="s">
        <v>89</v>
      </c>
    </row>
    <row r="1079" s="13" customFormat="1">
      <c r="A1079" s="13"/>
      <c r="B1079" s="237"/>
      <c r="C1079" s="238"/>
      <c r="D1079" s="232" t="s">
        <v>138</v>
      </c>
      <c r="E1079" s="239" t="s">
        <v>1</v>
      </c>
      <c r="F1079" s="240" t="s">
        <v>1353</v>
      </c>
      <c r="G1079" s="238"/>
      <c r="H1079" s="241">
        <v>15</v>
      </c>
      <c r="I1079" s="242"/>
      <c r="J1079" s="238"/>
      <c r="K1079" s="238"/>
      <c r="L1079" s="243"/>
      <c r="M1079" s="244"/>
      <c r="N1079" s="245"/>
      <c r="O1079" s="245"/>
      <c r="P1079" s="245"/>
      <c r="Q1079" s="245"/>
      <c r="R1079" s="245"/>
      <c r="S1079" s="245"/>
      <c r="T1079" s="246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7" t="s">
        <v>138</v>
      </c>
      <c r="AU1079" s="247" t="s">
        <v>89</v>
      </c>
      <c r="AV1079" s="13" t="s">
        <v>89</v>
      </c>
      <c r="AW1079" s="13" t="s">
        <v>34</v>
      </c>
      <c r="AX1079" s="13" t="s">
        <v>79</v>
      </c>
      <c r="AY1079" s="247" t="s">
        <v>127</v>
      </c>
    </row>
    <row r="1080" s="14" customFormat="1">
      <c r="A1080" s="14"/>
      <c r="B1080" s="248"/>
      <c r="C1080" s="249"/>
      <c r="D1080" s="232" t="s">
        <v>138</v>
      </c>
      <c r="E1080" s="250" t="s">
        <v>1</v>
      </c>
      <c r="F1080" s="251" t="s">
        <v>176</v>
      </c>
      <c r="G1080" s="249"/>
      <c r="H1080" s="252">
        <v>15</v>
      </c>
      <c r="I1080" s="253"/>
      <c r="J1080" s="249"/>
      <c r="K1080" s="249"/>
      <c r="L1080" s="254"/>
      <c r="M1080" s="255"/>
      <c r="N1080" s="256"/>
      <c r="O1080" s="256"/>
      <c r="P1080" s="256"/>
      <c r="Q1080" s="256"/>
      <c r="R1080" s="256"/>
      <c r="S1080" s="256"/>
      <c r="T1080" s="257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8" t="s">
        <v>138</v>
      </c>
      <c r="AU1080" s="258" t="s">
        <v>89</v>
      </c>
      <c r="AV1080" s="14" t="s">
        <v>134</v>
      </c>
      <c r="AW1080" s="14" t="s">
        <v>34</v>
      </c>
      <c r="AX1080" s="14" t="s">
        <v>87</v>
      </c>
      <c r="AY1080" s="258" t="s">
        <v>127</v>
      </c>
    </row>
    <row r="1081" s="2" customFormat="1">
      <c r="A1081" s="39"/>
      <c r="B1081" s="40"/>
      <c r="C1081" s="219" t="s">
        <v>1354</v>
      </c>
      <c r="D1081" s="219" t="s">
        <v>130</v>
      </c>
      <c r="E1081" s="220" t="s">
        <v>1355</v>
      </c>
      <c r="F1081" s="221" t="s">
        <v>1356</v>
      </c>
      <c r="G1081" s="222" t="s">
        <v>213</v>
      </c>
      <c r="H1081" s="223">
        <v>15</v>
      </c>
      <c r="I1081" s="224"/>
      <c r="J1081" s="225">
        <f>ROUND(I1081*H1081,2)</f>
        <v>0</v>
      </c>
      <c r="K1081" s="221" t="s">
        <v>154</v>
      </c>
      <c r="L1081" s="45"/>
      <c r="M1081" s="226" t="s">
        <v>1</v>
      </c>
      <c r="N1081" s="227" t="s">
        <v>44</v>
      </c>
      <c r="O1081" s="92"/>
      <c r="P1081" s="228">
        <f>O1081*H1081</f>
        <v>0</v>
      </c>
      <c r="Q1081" s="228">
        <v>0.00115</v>
      </c>
      <c r="R1081" s="228">
        <f>Q1081*H1081</f>
        <v>0.017250000000000001</v>
      </c>
      <c r="S1081" s="228">
        <v>0</v>
      </c>
      <c r="T1081" s="229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0" t="s">
        <v>206</v>
      </c>
      <c r="AT1081" s="230" t="s">
        <v>130</v>
      </c>
      <c r="AU1081" s="230" t="s">
        <v>89</v>
      </c>
      <c r="AY1081" s="18" t="s">
        <v>127</v>
      </c>
      <c r="BE1081" s="231">
        <f>IF(N1081="základní",J1081,0)</f>
        <v>0</v>
      </c>
      <c r="BF1081" s="231">
        <f>IF(N1081="snížená",J1081,0)</f>
        <v>0</v>
      </c>
      <c r="BG1081" s="231">
        <f>IF(N1081="zákl. přenesená",J1081,0)</f>
        <v>0</v>
      </c>
      <c r="BH1081" s="231">
        <f>IF(N1081="sníž. přenesená",J1081,0)</f>
        <v>0</v>
      </c>
      <c r="BI1081" s="231">
        <f>IF(N1081="nulová",J1081,0)</f>
        <v>0</v>
      </c>
      <c r="BJ1081" s="18" t="s">
        <v>87</v>
      </c>
      <c r="BK1081" s="231">
        <f>ROUND(I1081*H1081,2)</f>
        <v>0</v>
      </c>
      <c r="BL1081" s="18" t="s">
        <v>206</v>
      </c>
      <c r="BM1081" s="230" t="s">
        <v>1357</v>
      </c>
    </row>
    <row r="1082" s="2" customFormat="1">
      <c r="A1082" s="39"/>
      <c r="B1082" s="40"/>
      <c r="C1082" s="41"/>
      <c r="D1082" s="232" t="s">
        <v>136</v>
      </c>
      <c r="E1082" s="41"/>
      <c r="F1082" s="233" t="s">
        <v>1358</v>
      </c>
      <c r="G1082" s="41"/>
      <c r="H1082" s="41"/>
      <c r="I1082" s="234"/>
      <c r="J1082" s="41"/>
      <c r="K1082" s="41"/>
      <c r="L1082" s="45"/>
      <c r="M1082" s="235"/>
      <c r="N1082" s="236"/>
      <c r="O1082" s="92"/>
      <c r="P1082" s="92"/>
      <c r="Q1082" s="92"/>
      <c r="R1082" s="92"/>
      <c r="S1082" s="92"/>
      <c r="T1082" s="93"/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T1082" s="18" t="s">
        <v>136</v>
      </c>
      <c r="AU1082" s="18" t="s">
        <v>89</v>
      </c>
    </row>
    <row r="1083" s="2" customFormat="1">
      <c r="A1083" s="39"/>
      <c r="B1083" s="40"/>
      <c r="C1083" s="219" t="s">
        <v>1359</v>
      </c>
      <c r="D1083" s="219" t="s">
        <v>130</v>
      </c>
      <c r="E1083" s="220" t="s">
        <v>1360</v>
      </c>
      <c r="F1083" s="221" t="s">
        <v>1361</v>
      </c>
      <c r="G1083" s="222" t="s">
        <v>213</v>
      </c>
      <c r="H1083" s="223">
        <v>54</v>
      </c>
      <c r="I1083" s="224"/>
      <c r="J1083" s="225">
        <f>ROUND(I1083*H1083,2)</f>
        <v>0</v>
      </c>
      <c r="K1083" s="221" t="s">
        <v>1</v>
      </c>
      <c r="L1083" s="45"/>
      <c r="M1083" s="226" t="s">
        <v>1</v>
      </c>
      <c r="N1083" s="227" t="s">
        <v>44</v>
      </c>
      <c r="O1083" s="92"/>
      <c r="P1083" s="228">
        <f>O1083*H1083</f>
        <v>0</v>
      </c>
      <c r="Q1083" s="228">
        <v>0.0028700000000000002</v>
      </c>
      <c r="R1083" s="228">
        <f>Q1083*H1083</f>
        <v>0.15498000000000001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206</v>
      </c>
      <c r="AT1083" s="230" t="s">
        <v>130</v>
      </c>
      <c r="AU1083" s="230" t="s">
        <v>89</v>
      </c>
      <c r="AY1083" s="18" t="s">
        <v>127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87</v>
      </c>
      <c r="BK1083" s="231">
        <f>ROUND(I1083*H1083,2)</f>
        <v>0</v>
      </c>
      <c r="BL1083" s="18" t="s">
        <v>206</v>
      </c>
      <c r="BM1083" s="230" t="s">
        <v>1362</v>
      </c>
    </row>
    <row r="1084" s="2" customFormat="1">
      <c r="A1084" s="39"/>
      <c r="B1084" s="40"/>
      <c r="C1084" s="41"/>
      <c r="D1084" s="232" t="s">
        <v>136</v>
      </c>
      <c r="E1084" s="41"/>
      <c r="F1084" s="233" t="s">
        <v>1363</v>
      </c>
      <c r="G1084" s="41"/>
      <c r="H1084" s="41"/>
      <c r="I1084" s="234"/>
      <c r="J1084" s="41"/>
      <c r="K1084" s="41"/>
      <c r="L1084" s="45"/>
      <c r="M1084" s="235"/>
      <c r="N1084" s="236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136</v>
      </c>
      <c r="AU1084" s="18" t="s">
        <v>89</v>
      </c>
    </row>
    <row r="1085" s="2" customFormat="1">
      <c r="A1085" s="39"/>
      <c r="B1085" s="40"/>
      <c r="C1085" s="219" t="s">
        <v>1364</v>
      </c>
      <c r="D1085" s="219" t="s">
        <v>130</v>
      </c>
      <c r="E1085" s="220" t="s">
        <v>1365</v>
      </c>
      <c r="F1085" s="221" t="s">
        <v>1366</v>
      </c>
      <c r="G1085" s="222" t="s">
        <v>213</v>
      </c>
      <c r="H1085" s="223">
        <v>140</v>
      </c>
      <c r="I1085" s="224"/>
      <c r="J1085" s="225">
        <f>ROUND(I1085*H1085,2)</f>
        <v>0</v>
      </c>
      <c r="K1085" s="221" t="s">
        <v>1</v>
      </c>
      <c r="L1085" s="45"/>
      <c r="M1085" s="226" t="s">
        <v>1</v>
      </c>
      <c r="N1085" s="227" t="s">
        <v>44</v>
      </c>
      <c r="O1085" s="92"/>
      <c r="P1085" s="228">
        <f>O1085*H1085</f>
        <v>0</v>
      </c>
      <c r="Q1085" s="228">
        <v>0.0018500000000000001</v>
      </c>
      <c r="R1085" s="228">
        <f>Q1085*H1085</f>
        <v>0.25900000000000001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206</v>
      </c>
      <c r="AT1085" s="230" t="s">
        <v>130</v>
      </c>
      <c r="AU1085" s="230" t="s">
        <v>89</v>
      </c>
      <c r="AY1085" s="18" t="s">
        <v>127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87</v>
      </c>
      <c r="BK1085" s="231">
        <f>ROUND(I1085*H1085,2)</f>
        <v>0</v>
      </c>
      <c r="BL1085" s="18" t="s">
        <v>206</v>
      </c>
      <c r="BM1085" s="230" t="s">
        <v>1367</v>
      </c>
    </row>
    <row r="1086" s="2" customFormat="1">
      <c r="A1086" s="39"/>
      <c r="B1086" s="40"/>
      <c r="C1086" s="41"/>
      <c r="D1086" s="232" t="s">
        <v>136</v>
      </c>
      <c r="E1086" s="41"/>
      <c r="F1086" s="233" t="s">
        <v>1368</v>
      </c>
      <c r="G1086" s="41"/>
      <c r="H1086" s="41"/>
      <c r="I1086" s="234"/>
      <c r="J1086" s="41"/>
      <c r="K1086" s="41"/>
      <c r="L1086" s="45"/>
      <c r="M1086" s="235"/>
      <c r="N1086" s="236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136</v>
      </c>
      <c r="AU1086" s="18" t="s">
        <v>89</v>
      </c>
    </row>
    <row r="1087" s="13" customFormat="1">
      <c r="A1087" s="13"/>
      <c r="B1087" s="237"/>
      <c r="C1087" s="238"/>
      <c r="D1087" s="232" t="s">
        <v>138</v>
      </c>
      <c r="E1087" s="239" t="s">
        <v>1</v>
      </c>
      <c r="F1087" s="240" t="s">
        <v>1369</v>
      </c>
      <c r="G1087" s="238"/>
      <c r="H1087" s="241">
        <v>140</v>
      </c>
      <c r="I1087" s="242"/>
      <c r="J1087" s="238"/>
      <c r="K1087" s="238"/>
      <c r="L1087" s="243"/>
      <c r="M1087" s="244"/>
      <c r="N1087" s="245"/>
      <c r="O1087" s="245"/>
      <c r="P1087" s="245"/>
      <c r="Q1087" s="245"/>
      <c r="R1087" s="245"/>
      <c r="S1087" s="245"/>
      <c r="T1087" s="246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7" t="s">
        <v>138</v>
      </c>
      <c r="AU1087" s="247" t="s">
        <v>89</v>
      </c>
      <c r="AV1087" s="13" t="s">
        <v>89</v>
      </c>
      <c r="AW1087" s="13" t="s">
        <v>34</v>
      </c>
      <c r="AX1087" s="13" t="s">
        <v>87</v>
      </c>
      <c r="AY1087" s="247" t="s">
        <v>127</v>
      </c>
    </row>
    <row r="1088" s="2" customFormat="1">
      <c r="A1088" s="39"/>
      <c r="B1088" s="40"/>
      <c r="C1088" s="219" t="s">
        <v>1370</v>
      </c>
      <c r="D1088" s="219" t="s">
        <v>130</v>
      </c>
      <c r="E1088" s="220" t="s">
        <v>1371</v>
      </c>
      <c r="F1088" s="221" t="s">
        <v>1372</v>
      </c>
      <c r="G1088" s="222" t="s">
        <v>393</v>
      </c>
      <c r="H1088" s="223">
        <v>3</v>
      </c>
      <c r="I1088" s="224"/>
      <c r="J1088" s="225">
        <f>ROUND(I1088*H1088,2)</f>
        <v>0</v>
      </c>
      <c r="K1088" s="221" t="s">
        <v>1</v>
      </c>
      <c r="L1088" s="45"/>
      <c r="M1088" s="226" t="s">
        <v>1</v>
      </c>
      <c r="N1088" s="227" t="s">
        <v>44</v>
      </c>
      <c r="O1088" s="92"/>
      <c r="P1088" s="228">
        <f>O1088*H1088</f>
        <v>0</v>
      </c>
      <c r="Q1088" s="228">
        <v>0.0036600000000000001</v>
      </c>
      <c r="R1088" s="228">
        <f>Q1088*H1088</f>
        <v>0.01098</v>
      </c>
      <c r="S1088" s="228">
        <v>0</v>
      </c>
      <c r="T1088" s="229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30" t="s">
        <v>134</v>
      </c>
      <c r="AT1088" s="230" t="s">
        <v>130</v>
      </c>
      <c r="AU1088" s="230" t="s">
        <v>89</v>
      </c>
      <c r="AY1088" s="18" t="s">
        <v>127</v>
      </c>
      <c r="BE1088" s="231">
        <f>IF(N1088="základní",J1088,0)</f>
        <v>0</v>
      </c>
      <c r="BF1088" s="231">
        <f>IF(N1088="snížená",J1088,0)</f>
        <v>0</v>
      </c>
      <c r="BG1088" s="231">
        <f>IF(N1088="zákl. přenesená",J1088,0)</f>
        <v>0</v>
      </c>
      <c r="BH1088" s="231">
        <f>IF(N1088="sníž. přenesená",J1088,0)</f>
        <v>0</v>
      </c>
      <c r="BI1088" s="231">
        <f>IF(N1088="nulová",J1088,0)</f>
        <v>0</v>
      </c>
      <c r="BJ1088" s="18" t="s">
        <v>87</v>
      </c>
      <c r="BK1088" s="231">
        <f>ROUND(I1088*H1088,2)</f>
        <v>0</v>
      </c>
      <c r="BL1088" s="18" t="s">
        <v>134</v>
      </c>
      <c r="BM1088" s="230" t="s">
        <v>1373</v>
      </c>
    </row>
    <row r="1089" s="2" customFormat="1">
      <c r="A1089" s="39"/>
      <c r="B1089" s="40"/>
      <c r="C1089" s="41"/>
      <c r="D1089" s="232" t="s">
        <v>136</v>
      </c>
      <c r="E1089" s="41"/>
      <c r="F1089" s="233" t="s">
        <v>1374</v>
      </c>
      <c r="G1089" s="41"/>
      <c r="H1089" s="41"/>
      <c r="I1089" s="234"/>
      <c r="J1089" s="41"/>
      <c r="K1089" s="41"/>
      <c r="L1089" s="45"/>
      <c r="M1089" s="235"/>
      <c r="N1089" s="236"/>
      <c r="O1089" s="92"/>
      <c r="P1089" s="92"/>
      <c r="Q1089" s="92"/>
      <c r="R1089" s="92"/>
      <c r="S1089" s="92"/>
      <c r="T1089" s="93"/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T1089" s="18" t="s">
        <v>136</v>
      </c>
      <c r="AU1089" s="18" t="s">
        <v>89</v>
      </c>
    </row>
    <row r="1090" s="2" customFormat="1">
      <c r="A1090" s="39"/>
      <c r="B1090" s="40"/>
      <c r="C1090" s="219" t="s">
        <v>1375</v>
      </c>
      <c r="D1090" s="219" t="s">
        <v>130</v>
      </c>
      <c r="E1090" s="220" t="s">
        <v>1376</v>
      </c>
      <c r="F1090" s="221" t="s">
        <v>1377</v>
      </c>
      <c r="G1090" s="222" t="s">
        <v>213</v>
      </c>
      <c r="H1090" s="223">
        <v>19.5</v>
      </c>
      <c r="I1090" s="224"/>
      <c r="J1090" s="225">
        <f>ROUND(I1090*H1090,2)</f>
        <v>0</v>
      </c>
      <c r="K1090" s="221" t="s">
        <v>1</v>
      </c>
      <c r="L1090" s="45"/>
      <c r="M1090" s="226" t="s">
        <v>1</v>
      </c>
      <c r="N1090" s="227" t="s">
        <v>44</v>
      </c>
      <c r="O1090" s="92"/>
      <c r="P1090" s="228">
        <f>O1090*H1090</f>
        <v>0</v>
      </c>
      <c r="Q1090" s="228">
        <v>0.00216</v>
      </c>
      <c r="R1090" s="228">
        <f>Q1090*H1090</f>
        <v>0.042119999999999998</v>
      </c>
      <c r="S1090" s="228">
        <v>0</v>
      </c>
      <c r="T1090" s="229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0" t="s">
        <v>206</v>
      </c>
      <c r="AT1090" s="230" t="s">
        <v>130</v>
      </c>
      <c r="AU1090" s="230" t="s">
        <v>89</v>
      </c>
      <c r="AY1090" s="18" t="s">
        <v>127</v>
      </c>
      <c r="BE1090" s="231">
        <f>IF(N1090="základní",J1090,0)</f>
        <v>0</v>
      </c>
      <c r="BF1090" s="231">
        <f>IF(N1090="snížená",J1090,0)</f>
        <v>0</v>
      </c>
      <c r="BG1090" s="231">
        <f>IF(N1090="zákl. přenesená",J1090,0)</f>
        <v>0</v>
      </c>
      <c r="BH1090" s="231">
        <f>IF(N1090="sníž. přenesená",J1090,0)</f>
        <v>0</v>
      </c>
      <c r="BI1090" s="231">
        <f>IF(N1090="nulová",J1090,0)</f>
        <v>0</v>
      </c>
      <c r="BJ1090" s="18" t="s">
        <v>87</v>
      </c>
      <c r="BK1090" s="231">
        <f>ROUND(I1090*H1090,2)</f>
        <v>0</v>
      </c>
      <c r="BL1090" s="18" t="s">
        <v>206</v>
      </c>
      <c r="BM1090" s="230" t="s">
        <v>1378</v>
      </c>
    </row>
    <row r="1091" s="2" customFormat="1">
      <c r="A1091" s="39"/>
      <c r="B1091" s="40"/>
      <c r="C1091" s="41"/>
      <c r="D1091" s="232" t="s">
        <v>136</v>
      </c>
      <c r="E1091" s="41"/>
      <c r="F1091" s="233" t="s">
        <v>1379</v>
      </c>
      <c r="G1091" s="41"/>
      <c r="H1091" s="41"/>
      <c r="I1091" s="234"/>
      <c r="J1091" s="41"/>
      <c r="K1091" s="41"/>
      <c r="L1091" s="45"/>
      <c r="M1091" s="235"/>
      <c r="N1091" s="236"/>
      <c r="O1091" s="92"/>
      <c r="P1091" s="92"/>
      <c r="Q1091" s="92"/>
      <c r="R1091" s="92"/>
      <c r="S1091" s="92"/>
      <c r="T1091" s="93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136</v>
      </c>
      <c r="AU1091" s="18" t="s">
        <v>89</v>
      </c>
    </row>
    <row r="1092" s="13" customFormat="1">
      <c r="A1092" s="13"/>
      <c r="B1092" s="237"/>
      <c r="C1092" s="238"/>
      <c r="D1092" s="232" t="s">
        <v>138</v>
      </c>
      <c r="E1092" s="239" t="s">
        <v>1</v>
      </c>
      <c r="F1092" s="240" t="s">
        <v>1380</v>
      </c>
      <c r="G1092" s="238"/>
      <c r="H1092" s="241">
        <v>19.5</v>
      </c>
      <c r="I1092" s="242"/>
      <c r="J1092" s="238"/>
      <c r="K1092" s="238"/>
      <c r="L1092" s="243"/>
      <c r="M1092" s="244"/>
      <c r="N1092" s="245"/>
      <c r="O1092" s="245"/>
      <c r="P1092" s="245"/>
      <c r="Q1092" s="245"/>
      <c r="R1092" s="245"/>
      <c r="S1092" s="245"/>
      <c r="T1092" s="246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7" t="s">
        <v>138</v>
      </c>
      <c r="AU1092" s="247" t="s">
        <v>89</v>
      </c>
      <c r="AV1092" s="13" t="s">
        <v>89</v>
      </c>
      <c r="AW1092" s="13" t="s">
        <v>34</v>
      </c>
      <c r="AX1092" s="13" t="s">
        <v>79</v>
      </c>
      <c r="AY1092" s="247" t="s">
        <v>127</v>
      </c>
    </row>
    <row r="1093" s="14" customFormat="1">
      <c r="A1093" s="14"/>
      <c r="B1093" s="248"/>
      <c r="C1093" s="249"/>
      <c r="D1093" s="232" t="s">
        <v>138</v>
      </c>
      <c r="E1093" s="250" t="s">
        <v>1</v>
      </c>
      <c r="F1093" s="251" t="s">
        <v>176</v>
      </c>
      <c r="G1093" s="249"/>
      <c r="H1093" s="252">
        <v>19.5</v>
      </c>
      <c r="I1093" s="253"/>
      <c r="J1093" s="249"/>
      <c r="K1093" s="249"/>
      <c r="L1093" s="254"/>
      <c r="M1093" s="255"/>
      <c r="N1093" s="256"/>
      <c r="O1093" s="256"/>
      <c r="P1093" s="256"/>
      <c r="Q1093" s="256"/>
      <c r="R1093" s="256"/>
      <c r="S1093" s="256"/>
      <c r="T1093" s="257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8" t="s">
        <v>138</v>
      </c>
      <c r="AU1093" s="258" t="s">
        <v>89</v>
      </c>
      <c r="AV1093" s="14" t="s">
        <v>134</v>
      </c>
      <c r="AW1093" s="14" t="s">
        <v>34</v>
      </c>
      <c r="AX1093" s="14" t="s">
        <v>87</v>
      </c>
      <c r="AY1093" s="258" t="s">
        <v>127</v>
      </c>
    </row>
    <row r="1094" s="2" customFormat="1" ht="33" customHeight="1">
      <c r="A1094" s="39"/>
      <c r="B1094" s="40"/>
      <c r="C1094" s="219" t="s">
        <v>1381</v>
      </c>
      <c r="D1094" s="219" t="s">
        <v>130</v>
      </c>
      <c r="E1094" s="220" t="s">
        <v>1382</v>
      </c>
      <c r="F1094" s="221" t="s">
        <v>1383</v>
      </c>
      <c r="G1094" s="222" t="s">
        <v>213</v>
      </c>
      <c r="H1094" s="223">
        <v>7.5</v>
      </c>
      <c r="I1094" s="224"/>
      <c r="J1094" s="225">
        <f>ROUND(I1094*H1094,2)</f>
        <v>0</v>
      </c>
      <c r="K1094" s="221" t="s">
        <v>1</v>
      </c>
      <c r="L1094" s="45"/>
      <c r="M1094" s="226" t="s">
        <v>1</v>
      </c>
      <c r="N1094" s="227" t="s">
        <v>44</v>
      </c>
      <c r="O1094" s="92"/>
      <c r="P1094" s="228">
        <f>O1094*H1094</f>
        <v>0</v>
      </c>
      <c r="Q1094" s="228">
        <v>0.0028900000000000002</v>
      </c>
      <c r="R1094" s="228">
        <f>Q1094*H1094</f>
        <v>0.021675</v>
      </c>
      <c r="S1094" s="228">
        <v>0</v>
      </c>
      <c r="T1094" s="229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0" t="s">
        <v>206</v>
      </c>
      <c r="AT1094" s="230" t="s">
        <v>130</v>
      </c>
      <c r="AU1094" s="230" t="s">
        <v>89</v>
      </c>
      <c r="AY1094" s="18" t="s">
        <v>127</v>
      </c>
      <c r="BE1094" s="231">
        <f>IF(N1094="základní",J1094,0)</f>
        <v>0</v>
      </c>
      <c r="BF1094" s="231">
        <f>IF(N1094="snížená",J1094,0)</f>
        <v>0</v>
      </c>
      <c r="BG1094" s="231">
        <f>IF(N1094="zákl. přenesená",J1094,0)</f>
        <v>0</v>
      </c>
      <c r="BH1094" s="231">
        <f>IF(N1094="sníž. přenesená",J1094,0)</f>
        <v>0</v>
      </c>
      <c r="BI1094" s="231">
        <f>IF(N1094="nulová",J1094,0)</f>
        <v>0</v>
      </c>
      <c r="BJ1094" s="18" t="s">
        <v>87</v>
      </c>
      <c r="BK1094" s="231">
        <f>ROUND(I1094*H1094,2)</f>
        <v>0</v>
      </c>
      <c r="BL1094" s="18" t="s">
        <v>206</v>
      </c>
      <c r="BM1094" s="230" t="s">
        <v>1384</v>
      </c>
    </row>
    <row r="1095" s="2" customFormat="1">
      <c r="A1095" s="39"/>
      <c r="B1095" s="40"/>
      <c r="C1095" s="41"/>
      <c r="D1095" s="232" t="s">
        <v>136</v>
      </c>
      <c r="E1095" s="41"/>
      <c r="F1095" s="233" t="s">
        <v>1385</v>
      </c>
      <c r="G1095" s="41"/>
      <c r="H1095" s="41"/>
      <c r="I1095" s="234"/>
      <c r="J1095" s="41"/>
      <c r="K1095" s="41"/>
      <c r="L1095" s="45"/>
      <c r="M1095" s="235"/>
      <c r="N1095" s="236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136</v>
      </c>
      <c r="AU1095" s="18" t="s">
        <v>89</v>
      </c>
    </row>
    <row r="1096" s="2" customFormat="1" ht="33" customHeight="1">
      <c r="A1096" s="39"/>
      <c r="B1096" s="40"/>
      <c r="C1096" s="219" t="s">
        <v>1386</v>
      </c>
      <c r="D1096" s="219" t="s">
        <v>130</v>
      </c>
      <c r="E1096" s="220" t="s">
        <v>1387</v>
      </c>
      <c r="F1096" s="221" t="s">
        <v>1388</v>
      </c>
      <c r="G1096" s="222" t="s">
        <v>393</v>
      </c>
      <c r="H1096" s="223">
        <v>3</v>
      </c>
      <c r="I1096" s="224"/>
      <c r="J1096" s="225">
        <f>ROUND(I1096*H1096,2)</f>
        <v>0</v>
      </c>
      <c r="K1096" s="221" t="s">
        <v>1</v>
      </c>
      <c r="L1096" s="45"/>
      <c r="M1096" s="226" t="s">
        <v>1</v>
      </c>
      <c r="N1096" s="227" t="s">
        <v>44</v>
      </c>
      <c r="O1096" s="92"/>
      <c r="P1096" s="228">
        <f>O1096*H1096</f>
        <v>0</v>
      </c>
      <c r="Q1096" s="228">
        <v>0.00044999999999999999</v>
      </c>
      <c r="R1096" s="228">
        <f>Q1096*H1096</f>
        <v>0.0013500000000000001</v>
      </c>
      <c r="S1096" s="228">
        <v>0</v>
      </c>
      <c r="T1096" s="229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0" t="s">
        <v>206</v>
      </c>
      <c r="AT1096" s="230" t="s">
        <v>130</v>
      </c>
      <c r="AU1096" s="230" t="s">
        <v>89</v>
      </c>
      <c r="AY1096" s="18" t="s">
        <v>127</v>
      </c>
      <c r="BE1096" s="231">
        <f>IF(N1096="základní",J1096,0)</f>
        <v>0</v>
      </c>
      <c r="BF1096" s="231">
        <f>IF(N1096="snížená",J1096,0)</f>
        <v>0</v>
      </c>
      <c r="BG1096" s="231">
        <f>IF(N1096="zákl. přenesená",J1096,0)</f>
        <v>0</v>
      </c>
      <c r="BH1096" s="231">
        <f>IF(N1096="sníž. přenesená",J1096,0)</f>
        <v>0</v>
      </c>
      <c r="BI1096" s="231">
        <f>IF(N1096="nulová",J1096,0)</f>
        <v>0</v>
      </c>
      <c r="BJ1096" s="18" t="s">
        <v>87</v>
      </c>
      <c r="BK1096" s="231">
        <f>ROUND(I1096*H1096,2)</f>
        <v>0</v>
      </c>
      <c r="BL1096" s="18" t="s">
        <v>206</v>
      </c>
      <c r="BM1096" s="230" t="s">
        <v>1389</v>
      </c>
    </row>
    <row r="1097" s="2" customFormat="1">
      <c r="A1097" s="39"/>
      <c r="B1097" s="40"/>
      <c r="C1097" s="41"/>
      <c r="D1097" s="232" t="s">
        <v>136</v>
      </c>
      <c r="E1097" s="41"/>
      <c r="F1097" s="233" t="s">
        <v>1390</v>
      </c>
      <c r="G1097" s="41"/>
      <c r="H1097" s="41"/>
      <c r="I1097" s="234"/>
      <c r="J1097" s="41"/>
      <c r="K1097" s="41"/>
      <c r="L1097" s="45"/>
      <c r="M1097" s="235"/>
      <c r="N1097" s="236"/>
      <c r="O1097" s="92"/>
      <c r="P1097" s="92"/>
      <c r="Q1097" s="92"/>
      <c r="R1097" s="92"/>
      <c r="S1097" s="92"/>
      <c r="T1097" s="93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18" t="s">
        <v>136</v>
      </c>
      <c r="AU1097" s="18" t="s">
        <v>89</v>
      </c>
    </row>
    <row r="1098" s="2" customFormat="1">
      <c r="A1098" s="39"/>
      <c r="B1098" s="40"/>
      <c r="C1098" s="219" t="s">
        <v>1391</v>
      </c>
      <c r="D1098" s="219" t="s">
        <v>130</v>
      </c>
      <c r="E1098" s="220" t="s">
        <v>1392</v>
      </c>
      <c r="F1098" s="221" t="s">
        <v>1393</v>
      </c>
      <c r="G1098" s="222" t="s">
        <v>213</v>
      </c>
      <c r="H1098" s="223">
        <v>69</v>
      </c>
      <c r="I1098" s="224"/>
      <c r="J1098" s="225">
        <f>ROUND(I1098*H1098,2)</f>
        <v>0</v>
      </c>
      <c r="K1098" s="221" t="s">
        <v>1</v>
      </c>
      <c r="L1098" s="45"/>
      <c r="M1098" s="226" t="s">
        <v>1</v>
      </c>
      <c r="N1098" s="227" t="s">
        <v>44</v>
      </c>
      <c r="O1098" s="92"/>
      <c r="P1098" s="228">
        <f>O1098*H1098</f>
        <v>0</v>
      </c>
      <c r="Q1098" s="228">
        <v>0.00174</v>
      </c>
      <c r="R1098" s="228">
        <f>Q1098*H1098</f>
        <v>0.12006</v>
      </c>
      <c r="S1098" s="228">
        <v>0</v>
      </c>
      <c r="T1098" s="229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30" t="s">
        <v>206</v>
      </c>
      <c r="AT1098" s="230" t="s">
        <v>130</v>
      </c>
      <c r="AU1098" s="230" t="s">
        <v>89</v>
      </c>
      <c r="AY1098" s="18" t="s">
        <v>127</v>
      </c>
      <c r="BE1098" s="231">
        <f>IF(N1098="základní",J1098,0)</f>
        <v>0</v>
      </c>
      <c r="BF1098" s="231">
        <f>IF(N1098="snížená",J1098,0)</f>
        <v>0</v>
      </c>
      <c r="BG1098" s="231">
        <f>IF(N1098="zákl. přenesená",J1098,0)</f>
        <v>0</v>
      </c>
      <c r="BH1098" s="231">
        <f>IF(N1098="sníž. přenesená",J1098,0)</f>
        <v>0</v>
      </c>
      <c r="BI1098" s="231">
        <f>IF(N1098="nulová",J1098,0)</f>
        <v>0</v>
      </c>
      <c r="BJ1098" s="18" t="s">
        <v>87</v>
      </c>
      <c r="BK1098" s="231">
        <f>ROUND(I1098*H1098,2)</f>
        <v>0</v>
      </c>
      <c r="BL1098" s="18" t="s">
        <v>206</v>
      </c>
      <c r="BM1098" s="230" t="s">
        <v>1394</v>
      </c>
    </row>
    <row r="1099" s="2" customFormat="1">
      <c r="A1099" s="39"/>
      <c r="B1099" s="40"/>
      <c r="C1099" s="41"/>
      <c r="D1099" s="232" t="s">
        <v>136</v>
      </c>
      <c r="E1099" s="41"/>
      <c r="F1099" s="233" t="s">
        <v>1395</v>
      </c>
      <c r="G1099" s="41"/>
      <c r="H1099" s="41"/>
      <c r="I1099" s="234"/>
      <c r="J1099" s="41"/>
      <c r="K1099" s="41"/>
      <c r="L1099" s="45"/>
      <c r="M1099" s="235"/>
      <c r="N1099" s="236"/>
      <c r="O1099" s="92"/>
      <c r="P1099" s="92"/>
      <c r="Q1099" s="92"/>
      <c r="R1099" s="92"/>
      <c r="S1099" s="92"/>
      <c r="T1099" s="93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18" t="s">
        <v>136</v>
      </c>
      <c r="AU1099" s="18" t="s">
        <v>89</v>
      </c>
    </row>
    <row r="1100" s="13" customFormat="1">
      <c r="A1100" s="13"/>
      <c r="B1100" s="237"/>
      <c r="C1100" s="238"/>
      <c r="D1100" s="232" t="s">
        <v>138</v>
      </c>
      <c r="E1100" s="239" t="s">
        <v>1</v>
      </c>
      <c r="F1100" s="240" t="s">
        <v>1396</v>
      </c>
      <c r="G1100" s="238"/>
      <c r="H1100" s="241">
        <v>69</v>
      </c>
      <c r="I1100" s="242"/>
      <c r="J1100" s="238"/>
      <c r="K1100" s="238"/>
      <c r="L1100" s="243"/>
      <c r="M1100" s="244"/>
      <c r="N1100" s="245"/>
      <c r="O1100" s="245"/>
      <c r="P1100" s="245"/>
      <c r="Q1100" s="245"/>
      <c r="R1100" s="245"/>
      <c r="S1100" s="245"/>
      <c r="T1100" s="246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7" t="s">
        <v>138</v>
      </c>
      <c r="AU1100" s="247" t="s">
        <v>89</v>
      </c>
      <c r="AV1100" s="13" t="s">
        <v>89</v>
      </c>
      <c r="AW1100" s="13" t="s">
        <v>34</v>
      </c>
      <c r="AX1100" s="13" t="s">
        <v>87</v>
      </c>
      <c r="AY1100" s="247" t="s">
        <v>127</v>
      </c>
    </row>
    <row r="1101" s="2" customFormat="1">
      <c r="A1101" s="39"/>
      <c r="B1101" s="40"/>
      <c r="C1101" s="219" t="s">
        <v>1397</v>
      </c>
      <c r="D1101" s="219" t="s">
        <v>130</v>
      </c>
      <c r="E1101" s="220" t="s">
        <v>1398</v>
      </c>
      <c r="F1101" s="221" t="s">
        <v>1399</v>
      </c>
      <c r="G1101" s="222" t="s">
        <v>213</v>
      </c>
      <c r="H1101" s="223">
        <v>39.600000000000001</v>
      </c>
      <c r="I1101" s="224"/>
      <c r="J1101" s="225">
        <f>ROUND(I1101*H1101,2)</f>
        <v>0</v>
      </c>
      <c r="K1101" s="221" t="s">
        <v>1</v>
      </c>
      <c r="L1101" s="45"/>
      <c r="M1101" s="226" t="s">
        <v>1</v>
      </c>
      <c r="N1101" s="227" t="s">
        <v>44</v>
      </c>
      <c r="O1101" s="92"/>
      <c r="P1101" s="228">
        <f>O1101*H1101</f>
        <v>0</v>
      </c>
      <c r="Q1101" s="228">
        <v>0.0021199999999999999</v>
      </c>
      <c r="R1101" s="228">
        <f>Q1101*H1101</f>
        <v>0.083951999999999999</v>
      </c>
      <c r="S1101" s="228">
        <v>0</v>
      </c>
      <c r="T1101" s="229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0" t="s">
        <v>206</v>
      </c>
      <c r="AT1101" s="230" t="s">
        <v>130</v>
      </c>
      <c r="AU1101" s="230" t="s">
        <v>89</v>
      </c>
      <c r="AY1101" s="18" t="s">
        <v>127</v>
      </c>
      <c r="BE1101" s="231">
        <f>IF(N1101="základní",J1101,0)</f>
        <v>0</v>
      </c>
      <c r="BF1101" s="231">
        <f>IF(N1101="snížená",J1101,0)</f>
        <v>0</v>
      </c>
      <c r="BG1101" s="231">
        <f>IF(N1101="zákl. přenesená",J1101,0)</f>
        <v>0</v>
      </c>
      <c r="BH1101" s="231">
        <f>IF(N1101="sníž. přenesená",J1101,0)</f>
        <v>0</v>
      </c>
      <c r="BI1101" s="231">
        <f>IF(N1101="nulová",J1101,0)</f>
        <v>0</v>
      </c>
      <c r="BJ1101" s="18" t="s">
        <v>87</v>
      </c>
      <c r="BK1101" s="231">
        <f>ROUND(I1101*H1101,2)</f>
        <v>0</v>
      </c>
      <c r="BL1101" s="18" t="s">
        <v>206</v>
      </c>
      <c r="BM1101" s="230" t="s">
        <v>1400</v>
      </c>
    </row>
    <row r="1102" s="2" customFormat="1">
      <c r="A1102" s="39"/>
      <c r="B1102" s="40"/>
      <c r="C1102" s="41"/>
      <c r="D1102" s="232" t="s">
        <v>136</v>
      </c>
      <c r="E1102" s="41"/>
      <c r="F1102" s="233" t="s">
        <v>1401</v>
      </c>
      <c r="G1102" s="41"/>
      <c r="H1102" s="41"/>
      <c r="I1102" s="234"/>
      <c r="J1102" s="41"/>
      <c r="K1102" s="41"/>
      <c r="L1102" s="45"/>
      <c r="M1102" s="235"/>
      <c r="N1102" s="236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136</v>
      </c>
      <c r="AU1102" s="18" t="s">
        <v>89</v>
      </c>
    </row>
    <row r="1103" s="13" customFormat="1">
      <c r="A1103" s="13"/>
      <c r="B1103" s="237"/>
      <c r="C1103" s="238"/>
      <c r="D1103" s="232" t="s">
        <v>138</v>
      </c>
      <c r="E1103" s="239" t="s">
        <v>1</v>
      </c>
      <c r="F1103" s="240" t="s">
        <v>1402</v>
      </c>
      <c r="G1103" s="238"/>
      <c r="H1103" s="241">
        <v>39.600000000000001</v>
      </c>
      <c r="I1103" s="242"/>
      <c r="J1103" s="238"/>
      <c r="K1103" s="238"/>
      <c r="L1103" s="243"/>
      <c r="M1103" s="244"/>
      <c r="N1103" s="245"/>
      <c r="O1103" s="245"/>
      <c r="P1103" s="245"/>
      <c r="Q1103" s="245"/>
      <c r="R1103" s="245"/>
      <c r="S1103" s="245"/>
      <c r="T1103" s="246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7" t="s">
        <v>138</v>
      </c>
      <c r="AU1103" s="247" t="s">
        <v>89</v>
      </c>
      <c r="AV1103" s="13" t="s">
        <v>89</v>
      </c>
      <c r="AW1103" s="13" t="s">
        <v>34</v>
      </c>
      <c r="AX1103" s="13" t="s">
        <v>87</v>
      </c>
      <c r="AY1103" s="247" t="s">
        <v>127</v>
      </c>
    </row>
    <row r="1104" s="2" customFormat="1">
      <c r="A1104" s="39"/>
      <c r="B1104" s="40"/>
      <c r="C1104" s="219" t="s">
        <v>1403</v>
      </c>
      <c r="D1104" s="219" t="s">
        <v>130</v>
      </c>
      <c r="E1104" s="220" t="s">
        <v>1404</v>
      </c>
      <c r="F1104" s="221" t="s">
        <v>1405</v>
      </c>
      <c r="G1104" s="222" t="s">
        <v>144</v>
      </c>
      <c r="H1104" s="223">
        <v>4.4790000000000001</v>
      </c>
      <c r="I1104" s="224"/>
      <c r="J1104" s="225">
        <f>ROUND(I1104*H1104,2)</f>
        <v>0</v>
      </c>
      <c r="K1104" s="221" t="s">
        <v>1</v>
      </c>
      <c r="L1104" s="45"/>
      <c r="M1104" s="226" t="s">
        <v>1</v>
      </c>
      <c r="N1104" s="227" t="s">
        <v>44</v>
      </c>
      <c r="O1104" s="92"/>
      <c r="P1104" s="228">
        <f>O1104*H1104</f>
        <v>0</v>
      </c>
      <c r="Q1104" s="228">
        <v>0</v>
      </c>
      <c r="R1104" s="228">
        <f>Q1104*H1104</f>
        <v>0</v>
      </c>
      <c r="S1104" s="228">
        <v>0</v>
      </c>
      <c r="T1104" s="229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30" t="s">
        <v>206</v>
      </c>
      <c r="AT1104" s="230" t="s">
        <v>130</v>
      </c>
      <c r="AU1104" s="230" t="s">
        <v>89</v>
      </c>
      <c r="AY1104" s="18" t="s">
        <v>127</v>
      </c>
      <c r="BE1104" s="231">
        <f>IF(N1104="základní",J1104,0)</f>
        <v>0</v>
      </c>
      <c r="BF1104" s="231">
        <f>IF(N1104="snížená",J1104,0)</f>
        <v>0</v>
      </c>
      <c r="BG1104" s="231">
        <f>IF(N1104="zákl. přenesená",J1104,0)</f>
        <v>0</v>
      </c>
      <c r="BH1104" s="231">
        <f>IF(N1104="sníž. přenesená",J1104,0)</f>
        <v>0</v>
      </c>
      <c r="BI1104" s="231">
        <f>IF(N1104="nulová",J1104,0)</f>
        <v>0</v>
      </c>
      <c r="BJ1104" s="18" t="s">
        <v>87</v>
      </c>
      <c r="BK1104" s="231">
        <f>ROUND(I1104*H1104,2)</f>
        <v>0</v>
      </c>
      <c r="BL1104" s="18" t="s">
        <v>206</v>
      </c>
      <c r="BM1104" s="230" t="s">
        <v>1406</v>
      </c>
    </row>
    <row r="1105" s="2" customFormat="1">
      <c r="A1105" s="39"/>
      <c r="B1105" s="40"/>
      <c r="C1105" s="41"/>
      <c r="D1105" s="232" t="s">
        <v>136</v>
      </c>
      <c r="E1105" s="41"/>
      <c r="F1105" s="233" t="s">
        <v>1407</v>
      </c>
      <c r="G1105" s="41"/>
      <c r="H1105" s="41"/>
      <c r="I1105" s="234"/>
      <c r="J1105" s="41"/>
      <c r="K1105" s="41"/>
      <c r="L1105" s="45"/>
      <c r="M1105" s="235"/>
      <c r="N1105" s="236"/>
      <c r="O1105" s="92"/>
      <c r="P1105" s="92"/>
      <c r="Q1105" s="92"/>
      <c r="R1105" s="92"/>
      <c r="S1105" s="92"/>
      <c r="T1105" s="93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18" t="s">
        <v>136</v>
      </c>
      <c r="AU1105" s="18" t="s">
        <v>89</v>
      </c>
    </row>
    <row r="1106" s="12" customFormat="1" ht="22.8" customHeight="1">
      <c r="A1106" s="12"/>
      <c r="B1106" s="203"/>
      <c r="C1106" s="204"/>
      <c r="D1106" s="205" t="s">
        <v>78</v>
      </c>
      <c r="E1106" s="217" t="s">
        <v>200</v>
      </c>
      <c r="F1106" s="217" t="s">
        <v>201</v>
      </c>
      <c r="G1106" s="204"/>
      <c r="H1106" s="204"/>
      <c r="I1106" s="207"/>
      <c r="J1106" s="218">
        <f>BK1106</f>
        <v>0</v>
      </c>
      <c r="K1106" s="204"/>
      <c r="L1106" s="209"/>
      <c r="M1106" s="210"/>
      <c r="N1106" s="211"/>
      <c r="O1106" s="211"/>
      <c r="P1106" s="212">
        <f>SUM(P1107:P1126)</f>
        <v>0</v>
      </c>
      <c r="Q1106" s="211"/>
      <c r="R1106" s="212">
        <f>SUM(R1107:R1126)</f>
        <v>1.5581243899999999</v>
      </c>
      <c r="S1106" s="211"/>
      <c r="T1106" s="213">
        <f>SUM(T1107:T1126)</f>
        <v>0</v>
      </c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R1106" s="214" t="s">
        <v>89</v>
      </c>
      <c r="AT1106" s="215" t="s">
        <v>78</v>
      </c>
      <c r="AU1106" s="215" t="s">
        <v>87</v>
      </c>
      <c r="AY1106" s="214" t="s">
        <v>127</v>
      </c>
      <c r="BK1106" s="216">
        <f>SUM(BK1107:BK1126)</f>
        <v>0</v>
      </c>
    </row>
    <row r="1107" s="2" customFormat="1">
      <c r="A1107" s="39"/>
      <c r="B1107" s="40"/>
      <c r="C1107" s="219" t="s">
        <v>1408</v>
      </c>
      <c r="D1107" s="219" t="s">
        <v>130</v>
      </c>
      <c r="E1107" s="220" t="s">
        <v>1409</v>
      </c>
      <c r="F1107" s="221" t="s">
        <v>1410</v>
      </c>
      <c r="G1107" s="222" t="s">
        <v>205</v>
      </c>
      <c r="H1107" s="223">
        <v>561.66300000000001</v>
      </c>
      <c r="I1107" s="224"/>
      <c r="J1107" s="225">
        <f>ROUND(I1107*H1107,2)</f>
        <v>0</v>
      </c>
      <c r="K1107" s="221" t="s">
        <v>1</v>
      </c>
      <c r="L1107" s="45"/>
      <c r="M1107" s="226" t="s">
        <v>1</v>
      </c>
      <c r="N1107" s="227" t="s">
        <v>44</v>
      </c>
      <c r="O1107" s="92"/>
      <c r="P1107" s="228">
        <f>O1107*H1107</f>
        <v>0</v>
      </c>
      <c r="Q1107" s="228">
        <v>0</v>
      </c>
      <c r="R1107" s="228">
        <f>Q1107*H1107</f>
        <v>0</v>
      </c>
      <c r="S1107" s="228">
        <v>0</v>
      </c>
      <c r="T1107" s="229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0" t="s">
        <v>206</v>
      </c>
      <c r="AT1107" s="230" t="s">
        <v>130</v>
      </c>
      <c r="AU1107" s="230" t="s">
        <v>89</v>
      </c>
      <c r="AY1107" s="18" t="s">
        <v>127</v>
      </c>
      <c r="BE1107" s="231">
        <f>IF(N1107="základní",J1107,0)</f>
        <v>0</v>
      </c>
      <c r="BF1107" s="231">
        <f>IF(N1107="snížená",J1107,0)</f>
        <v>0</v>
      </c>
      <c r="BG1107" s="231">
        <f>IF(N1107="zákl. přenesená",J1107,0)</f>
        <v>0</v>
      </c>
      <c r="BH1107" s="231">
        <f>IF(N1107="sníž. přenesená",J1107,0)</f>
        <v>0</v>
      </c>
      <c r="BI1107" s="231">
        <f>IF(N1107="nulová",J1107,0)</f>
        <v>0</v>
      </c>
      <c r="BJ1107" s="18" t="s">
        <v>87</v>
      </c>
      <c r="BK1107" s="231">
        <f>ROUND(I1107*H1107,2)</f>
        <v>0</v>
      </c>
      <c r="BL1107" s="18" t="s">
        <v>206</v>
      </c>
      <c r="BM1107" s="230" t="s">
        <v>1411</v>
      </c>
    </row>
    <row r="1108" s="2" customFormat="1">
      <c r="A1108" s="39"/>
      <c r="B1108" s="40"/>
      <c r="C1108" s="41"/>
      <c r="D1108" s="232" t="s">
        <v>136</v>
      </c>
      <c r="E1108" s="41"/>
      <c r="F1108" s="233" t="s">
        <v>1412</v>
      </c>
      <c r="G1108" s="41"/>
      <c r="H1108" s="41"/>
      <c r="I1108" s="234"/>
      <c r="J1108" s="41"/>
      <c r="K1108" s="41"/>
      <c r="L1108" s="45"/>
      <c r="M1108" s="235"/>
      <c r="N1108" s="236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136</v>
      </c>
      <c r="AU1108" s="18" t="s">
        <v>89</v>
      </c>
    </row>
    <row r="1109" s="13" customFormat="1">
      <c r="A1109" s="13"/>
      <c r="B1109" s="237"/>
      <c r="C1109" s="238"/>
      <c r="D1109" s="232" t="s">
        <v>138</v>
      </c>
      <c r="E1109" s="239" t="s">
        <v>1</v>
      </c>
      <c r="F1109" s="240" t="s">
        <v>1258</v>
      </c>
      <c r="G1109" s="238"/>
      <c r="H1109" s="241">
        <v>577.30999999999995</v>
      </c>
      <c r="I1109" s="242"/>
      <c r="J1109" s="238"/>
      <c r="K1109" s="238"/>
      <c r="L1109" s="243"/>
      <c r="M1109" s="244"/>
      <c r="N1109" s="245"/>
      <c r="O1109" s="245"/>
      <c r="P1109" s="245"/>
      <c r="Q1109" s="245"/>
      <c r="R1109" s="245"/>
      <c r="S1109" s="245"/>
      <c r="T1109" s="246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7" t="s">
        <v>138</v>
      </c>
      <c r="AU1109" s="247" t="s">
        <v>89</v>
      </c>
      <c r="AV1109" s="13" t="s">
        <v>89</v>
      </c>
      <c r="AW1109" s="13" t="s">
        <v>34</v>
      </c>
      <c r="AX1109" s="13" t="s">
        <v>79</v>
      </c>
      <c r="AY1109" s="247" t="s">
        <v>127</v>
      </c>
    </row>
    <row r="1110" s="13" customFormat="1">
      <c r="A1110" s="13"/>
      <c r="B1110" s="237"/>
      <c r="C1110" s="238"/>
      <c r="D1110" s="232" t="s">
        <v>138</v>
      </c>
      <c r="E1110" s="239" t="s">
        <v>1</v>
      </c>
      <c r="F1110" s="240" t="s">
        <v>1259</v>
      </c>
      <c r="G1110" s="238"/>
      <c r="H1110" s="241">
        <v>-15.647</v>
      </c>
      <c r="I1110" s="242"/>
      <c r="J1110" s="238"/>
      <c r="K1110" s="238"/>
      <c r="L1110" s="243"/>
      <c r="M1110" s="244"/>
      <c r="N1110" s="245"/>
      <c r="O1110" s="245"/>
      <c r="P1110" s="245"/>
      <c r="Q1110" s="245"/>
      <c r="R1110" s="245"/>
      <c r="S1110" s="245"/>
      <c r="T1110" s="246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7" t="s">
        <v>138</v>
      </c>
      <c r="AU1110" s="247" t="s">
        <v>89</v>
      </c>
      <c r="AV1110" s="13" t="s">
        <v>89</v>
      </c>
      <c r="AW1110" s="13" t="s">
        <v>34</v>
      </c>
      <c r="AX1110" s="13" t="s">
        <v>79</v>
      </c>
      <c r="AY1110" s="247" t="s">
        <v>127</v>
      </c>
    </row>
    <row r="1111" s="14" customFormat="1">
      <c r="A1111" s="14"/>
      <c r="B1111" s="248"/>
      <c r="C1111" s="249"/>
      <c r="D1111" s="232" t="s">
        <v>138</v>
      </c>
      <c r="E1111" s="250" t="s">
        <v>1</v>
      </c>
      <c r="F1111" s="251" t="s">
        <v>176</v>
      </c>
      <c r="G1111" s="249"/>
      <c r="H1111" s="252">
        <v>561.6629999999999</v>
      </c>
      <c r="I1111" s="253"/>
      <c r="J1111" s="249"/>
      <c r="K1111" s="249"/>
      <c r="L1111" s="254"/>
      <c r="M1111" s="255"/>
      <c r="N1111" s="256"/>
      <c r="O1111" s="256"/>
      <c r="P1111" s="256"/>
      <c r="Q1111" s="256"/>
      <c r="R1111" s="256"/>
      <c r="S1111" s="256"/>
      <c r="T1111" s="257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8" t="s">
        <v>138</v>
      </c>
      <c r="AU1111" s="258" t="s">
        <v>89</v>
      </c>
      <c r="AV1111" s="14" t="s">
        <v>134</v>
      </c>
      <c r="AW1111" s="14" t="s">
        <v>34</v>
      </c>
      <c r="AX1111" s="14" t="s">
        <v>87</v>
      </c>
      <c r="AY1111" s="258" t="s">
        <v>127</v>
      </c>
    </row>
    <row r="1112" s="2" customFormat="1">
      <c r="A1112" s="39"/>
      <c r="B1112" s="40"/>
      <c r="C1112" s="273" t="s">
        <v>1413</v>
      </c>
      <c r="D1112" s="273" t="s">
        <v>295</v>
      </c>
      <c r="E1112" s="274" t="s">
        <v>1414</v>
      </c>
      <c r="F1112" s="275" t="s">
        <v>1415</v>
      </c>
      <c r="G1112" s="276" t="s">
        <v>205</v>
      </c>
      <c r="H1112" s="277">
        <v>617.82899999999995</v>
      </c>
      <c r="I1112" s="278"/>
      <c r="J1112" s="279">
        <f>ROUND(I1112*H1112,2)</f>
        <v>0</v>
      </c>
      <c r="K1112" s="275" t="s">
        <v>1</v>
      </c>
      <c r="L1112" s="280"/>
      <c r="M1112" s="281" t="s">
        <v>1</v>
      </c>
      <c r="N1112" s="282" t="s">
        <v>44</v>
      </c>
      <c r="O1112" s="92"/>
      <c r="P1112" s="228">
        <f>O1112*H1112</f>
        <v>0</v>
      </c>
      <c r="Q1112" s="228">
        <v>0.0025000000000000001</v>
      </c>
      <c r="R1112" s="228">
        <f>Q1112*H1112</f>
        <v>1.5445724999999999</v>
      </c>
      <c r="S1112" s="228">
        <v>0</v>
      </c>
      <c r="T1112" s="229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0" t="s">
        <v>460</v>
      </c>
      <c r="AT1112" s="230" t="s">
        <v>295</v>
      </c>
      <c r="AU1112" s="230" t="s">
        <v>89</v>
      </c>
      <c r="AY1112" s="18" t="s">
        <v>127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8" t="s">
        <v>87</v>
      </c>
      <c r="BK1112" s="231">
        <f>ROUND(I1112*H1112,2)</f>
        <v>0</v>
      </c>
      <c r="BL1112" s="18" t="s">
        <v>206</v>
      </c>
      <c r="BM1112" s="230" t="s">
        <v>1416</v>
      </c>
    </row>
    <row r="1113" s="2" customFormat="1">
      <c r="A1113" s="39"/>
      <c r="B1113" s="40"/>
      <c r="C1113" s="41"/>
      <c r="D1113" s="232" t="s">
        <v>136</v>
      </c>
      <c r="E1113" s="41"/>
      <c r="F1113" s="233" t="s">
        <v>1415</v>
      </c>
      <c r="G1113" s="41"/>
      <c r="H1113" s="41"/>
      <c r="I1113" s="234"/>
      <c r="J1113" s="41"/>
      <c r="K1113" s="41"/>
      <c r="L1113" s="45"/>
      <c r="M1113" s="235"/>
      <c r="N1113" s="236"/>
      <c r="O1113" s="92"/>
      <c r="P1113" s="92"/>
      <c r="Q1113" s="92"/>
      <c r="R1113" s="92"/>
      <c r="S1113" s="92"/>
      <c r="T1113" s="93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18" t="s">
        <v>136</v>
      </c>
      <c r="AU1113" s="18" t="s">
        <v>89</v>
      </c>
    </row>
    <row r="1114" s="13" customFormat="1">
      <c r="A1114" s="13"/>
      <c r="B1114" s="237"/>
      <c r="C1114" s="238"/>
      <c r="D1114" s="232" t="s">
        <v>138</v>
      </c>
      <c r="E1114" s="239" t="s">
        <v>1</v>
      </c>
      <c r="F1114" s="240" t="s">
        <v>1258</v>
      </c>
      <c r="G1114" s="238"/>
      <c r="H1114" s="241">
        <v>577.30999999999995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7" t="s">
        <v>138</v>
      </c>
      <c r="AU1114" s="247" t="s">
        <v>89</v>
      </c>
      <c r="AV1114" s="13" t="s">
        <v>89</v>
      </c>
      <c r="AW1114" s="13" t="s">
        <v>34</v>
      </c>
      <c r="AX1114" s="13" t="s">
        <v>79</v>
      </c>
      <c r="AY1114" s="247" t="s">
        <v>127</v>
      </c>
    </row>
    <row r="1115" s="13" customFormat="1">
      <c r="A1115" s="13"/>
      <c r="B1115" s="237"/>
      <c r="C1115" s="238"/>
      <c r="D1115" s="232" t="s">
        <v>138</v>
      </c>
      <c r="E1115" s="239" t="s">
        <v>1</v>
      </c>
      <c r="F1115" s="240" t="s">
        <v>1259</v>
      </c>
      <c r="G1115" s="238"/>
      <c r="H1115" s="241">
        <v>-15.647</v>
      </c>
      <c r="I1115" s="242"/>
      <c r="J1115" s="238"/>
      <c r="K1115" s="238"/>
      <c r="L1115" s="243"/>
      <c r="M1115" s="244"/>
      <c r="N1115" s="245"/>
      <c r="O1115" s="245"/>
      <c r="P1115" s="245"/>
      <c r="Q1115" s="245"/>
      <c r="R1115" s="245"/>
      <c r="S1115" s="245"/>
      <c r="T1115" s="246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7" t="s">
        <v>138</v>
      </c>
      <c r="AU1115" s="247" t="s">
        <v>89</v>
      </c>
      <c r="AV1115" s="13" t="s">
        <v>89</v>
      </c>
      <c r="AW1115" s="13" t="s">
        <v>34</v>
      </c>
      <c r="AX1115" s="13" t="s">
        <v>79</v>
      </c>
      <c r="AY1115" s="247" t="s">
        <v>127</v>
      </c>
    </row>
    <row r="1116" s="14" customFormat="1">
      <c r="A1116" s="14"/>
      <c r="B1116" s="248"/>
      <c r="C1116" s="249"/>
      <c r="D1116" s="232" t="s">
        <v>138</v>
      </c>
      <c r="E1116" s="250" t="s">
        <v>1</v>
      </c>
      <c r="F1116" s="251" t="s">
        <v>176</v>
      </c>
      <c r="G1116" s="249"/>
      <c r="H1116" s="252">
        <v>561.6629999999999</v>
      </c>
      <c r="I1116" s="253"/>
      <c r="J1116" s="249"/>
      <c r="K1116" s="249"/>
      <c r="L1116" s="254"/>
      <c r="M1116" s="255"/>
      <c r="N1116" s="256"/>
      <c r="O1116" s="256"/>
      <c r="P1116" s="256"/>
      <c r="Q1116" s="256"/>
      <c r="R1116" s="256"/>
      <c r="S1116" s="256"/>
      <c r="T1116" s="257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8" t="s">
        <v>138</v>
      </c>
      <c r="AU1116" s="258" t="s">
        <v>89</v>
      </c>
      <c r="AV1116" s="14" t="s">
        <v>134</v>
      </c>
      <c r="AW1116" s="14" t="s">
        <v>34</v>
      </c>
      <c r="AX1116" s="14" t="s">
        <v>79</v>
      </c>
      <c r="AY1116" s="258" t="s">
        <v>127</v>
      </c>
    </row>
    <row r="1117" s="13" customFormat="1">
      <c r="A1117" s="13"/>
      <c r="B1117" s="237"/>
      <c r="C1117" s="238"/>
      <c r="D1117" s="232" t="s">
        <v>138</v>
      </c>
      <c r="E1117" s="239" t="s">
        <v>1</v>
      </c>
      <c r="F1117" s="240" t="s">
        <v>1417</v>
      </c>
      <c r="G1117" s="238"/>
      <c r="H1117" s="241">
        <v>617.82899999999995</v>
      </c>
      <c r="I1117" s="242"/>
      <c r="J1117" s="238"/>
      <c r="K1117" s="238"/>
      <c r="L1117" s="243"/>
      <c r="M1117" s="244"/>
      <c r="N1117" s="245"/>
      <c r="O1117" s="245"/>
      <c r="P1117" s="245"/>
      <c r="Q1117" s="245"/>
      <c r="R1117" s="245"/>
      <c r="S1117" s="245"/>
      <c r="T1117" s="246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7" t="s">
        <v>138</v>
      </c>
      <c r="AU1117" s="247" t="s">
        <v>89</v>
      </c>
      <c r="AV1117" s="13" t="s">
        <v>89</v>
      </c>
      <c r="AW1117" s="13" t="s">
        <v>34</v>
      </c>
      <c r="AX1117" s="13" t="s">
        <v>87</v>
      </c>
      <c r="AY1117" s="247" t="s">
        <v>127</v>
      </c>
    </row>
    <row r="1118" s="2" customFormat="1" ht="16.5" customHeight="1">
      <c r="A1118" s="39"/>
      <c r="B1118" s="40"/>
      <c r="C1118" s="219" t="s">
        <v>1418</v>
      </c>
      <c r="D1118" s="219" t="s">
        <v>130</v>
      </c>
      <c r="E1118" s="220" t="s">
        <v>1419</v>
      </c>
      <c r="F1118" s="221" t="s">
        <v>1420</v>
      </c>
      <c r="G1118" s="222" t="s">
        <v>213</v>
      </c>
      <c r="H1118" s="223">
        <v>1231.99</v>
      </c>
      <c r="I1118" s="224"/>
      <c r="J1118" s="225">
        <f>ROUND(I1118*H1118,2)</f>
        <v>0</v>
      </c>
      <c r="K1118" s="221" t="s">
        <v>1</v>
      </c>
      <c r="L1118" s="45"/>
      <c r="M1118" s="226" t="s">
        <v>1</v>
      </c>
      <c r="N1118" s="227" t="s">
        <v>44</v>
      </c>
      <c r="O1118" s="92"/>
      <c r="P1118" s="228">
        <f>O1118*H1118</f>
        <v>0</v>
      </c>
      <c r="Q1118" s="228">
        <v>0</v>
      </c>
      <c r="R1118" s="228">
        <f>Q1118*H1118</f>
        <v>0</v>
      </c>
      <c r="S1118" s="228">
        <v>0</v>
      </c>
      <c r="T1118" s="229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30" t="s">
        <v>206</v>
      </c>
      <c r="AT1118" s="230" t="s">
        <v>130</v>
      </c>
      <c r="AU1118" s="230" t="s">
        <v>89</v>
      </c>
      <c r="AY1118" s="18" t="s">
        <v>127</v>
      </c>
      <c r="BE1118" s="231">
        <f>IF(N1118="základní",J1118,0)</f>
        <v>0</v>
      </c>
      <c r="BF1118" s="231">
        <f>IF(N1118="snížená",J1118,0)</f>
        <v>0</v>
      </c>
      <c r="BG1118" s="231">
        <f>IF(N1118="zákl. přenesená",J1118,0)</f>
        <v>0</v>
      </c>
      <c r="BH1118" s="231">
        <f>IF(N1118="sníž. přenesená",J1118,0)</f>
        <v>0</v>
      </c>
      <c r="BI1118" s="231">
        <f>IF(N1118="nulová",J1118,0)</f>
        <v>0</v>
      </c>
      <c r="BJ1118" s="18" t="s">
        <v>87</v>
      </c>
      <c r="BK1118" s="231">
        <f>ROUND(I1118*H1118,2)</f>
        <v>0</v>
      </c>
      <c r="BL1118" s="18" t="s">
        <v>206</v>
      </c>
      <c r="BM1118" s="230" t="s">
        <v>1421</v>
      </c>
    </row>
    <row r="1119" s="2" customFormat="1">
      <c r="A1119" s="39"/>
      <c r="B1119" s="40"/>
      <c r="C1119" s="41"/>
      <c r="D1119" s="232" t="s">
        <v>136</v>
      </c>
      <c r="E1119" s="41"/>
      <c r="F1119" s="233" t="s">
        <v>1422</v>
      </c>
      <c r="G1119" s="41"/>
      <c r="H1119" s="41"/>
      <c r="I1119" s="234"/>
      <c r="J1119" s="41"/>
      <c r="K1119" s="41"/>
      <c r="L1119" s="45"/>
      <c r="M1119" s="235"/>
      <c r="N1119" s="236"/>
      <c r="O1119" s="92"/>
      <c r="P1119" s="92"/>
      <c r="Q1119" s="92"/>
      <c r="R1119" s="92"/>
      <c r="S1119" s="92"/>
      <c r="T1119" s="93"/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T1119" s="18" t="s">
        <v>136</v>
      </c>
      <c r="AU1119" s="18" t="s">
        <v>89</v>
      </c>
    </row>
    <row r="1120" s="13" customFormat="1">
      <c r="A1120" s="13"/>
      <c r="B1120" s="237"/>
      <c r="C1120" s="238"/>
      <c r="D1120" s="232" t="s">
        <v>138</v>
      </c>
      <c r="E1120" s="239" t="s">
        <v>1</v>
      </c>
      <c r="F1120" s="240" t="s">
        <v>1423</v>
      </c>
      <c r="G1120" s="238"/>
      <c r="H1120" s="241">
        <v>1231.99</v>
      </c>
      <c r="I1120" s="242"/>
      <c r="J1120" s="238"/>
      <c r="K1120" s="238"/>
      <c r="L1120" s="243"/>
      <c r="M1120" s="244"/>
      <c r="N1120" s="245"/>
      <c r="O1120" s="245"/>
      <c r="P1120" s="245"/>
      <c r="Q1120" s="245"/>
      <c r="R1120" s="245"/>
      <c r="S1120" s="245"/>
      <c r="T1120" s="246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7" t="s">
        <v>138</v>
      </c>
      <c r="AU1120" s="247" t="s">
        <v>89</v>
      </c>
      <c r="AV1120" s="13" t="s">
        <v>89</v>
      </c>
      <c r="AW1120" s="13" t="s">
        <v>34</v>
      </c>
      <c r="AX1120" s="13" t="s">
        <v>87</v>
      </c>
      <c r="AY1120" s="247" t="s">
        <v>127</v>
      </c>
    </row>
    <row r="1121" s="2" customFormat="1">
      <c r="A1121" s="39"/>
      <c r="B1121" s="40"/>
      <c r="C1121" s="273" t="s">
        <v>1424</v>
      </c>
      <c r="D1121" s="273" t="s">
        <v>295</v>
      </c>
      <c r="E1121" s="274" t="s">
        <v>1425</v>
      </c>
      <c r="F1121" s="275" t="s">
        <v>1426</v>
      </c>
      <c r="G1121" s="276" t="s">
        <v>213</v>
      </c>
      <c r="H1121" s="277">
        <v>1355.1890000000001</v>
      </c>
      <c r="I1121" s="278"/>
      <c r="J1121" s="279">
        <f>ROUND(I1121*H1121,2)</f>
        <v>0</v>
      </c>
      <c r="K1121" s="275" t="s">
        <v>1</v>
      </c>
      <c r="L1121" s="280"/>
      <c r="M1121" s="281" t="s">
        <v>1</v>
      </c>
      <c r="N1121" s="282" t="s">
        <v>44</v>
      </c>
      <c r="O1121" s="92"/>
      <c r="P1121" s="228">
        <f>O1121*H1121</f>
        <v>0</v>
      </c>
      <c r="Q1121" s="228">
        <v>1.0000000000000001E-05</v>
      </c>
      <c r="R1121" s="228">
        <f>Q1121*H1121</f>
        <v>0.013551890000000002</v>
      </c>
      <c r="S1121" s="228">
        <v>0</v>
      </c>
      <c r="T1121" s="229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0" t="s">
        <v>460</v>
      </c>
      <c r="AT1121" s="230" t="s">
        <v>295</v>
      </c>
      <c r="AU1121" s="230" t="s">
        <v>89</v>
      </c>
      <c r="AY1121" s="18" t="s">
        <v>127</v>
      </c>
      <c r="BE1121" s="231">
        <f>IF(N1121="základní",J1121,0)</f>
        <v>0</v>
      </c>
      <c r="BF1121" s="231">
        <f>IF(N1121="snížená",J1121,0)</f>
        <v>0</v>
      </c>
      <c r="BG1121" s="231">
        <f>IF(N1121="zákl. přenesená",J1121,0)</f>
        <v>0</v>
      </c>
      <c r="BH1121" s="231">
        <f>IF(N1121="sníž. přenesená",J1121,0)</f>
        <v>0</v>
      </c>
      <c r="BI1121" s="231">
        <f>IF(N1121="nulová",J1121,0)</f>
        <v>0</v>
      </c>
      <c r="BJ1121" s="18" t="s">
        <v>87</v>
      </c>
      <c r="BK1121" s="231">
        <f>ROUND(I1121*H1121,2)</f>
        <v>0</v>
      </c>
      <c r="BL1121" s="18" t="s">
        <v>206</v>
      </c>
      <c r="BM1121" s="230" t="s">
        <v>1427</v>
      </c>
    </row>
    <row r="1122" s="2" customFormat="1">
      <c r="A1122" s="39"/>
      <c r="B1122" s="40"/>
      <c r="C1122" s="41"/>
      <c r="D1122" s="232" t="s">
        <v>136</v>
      </c>
      <c r="E1122" s="41"/>
      <c r="F1122" s="233" t="s">
        <v>1426</v>
      </c>
      <c r="G1122" s="41"/>
      <c r="H1122" s="41"/>
      <c r="I1122" s="234"/>
      <c r="J1122" s="41"/>
      <c r="K1122" s="41"/>
      <c r="L1122" s="45"/>
      <c r="M1122" s="235"/>
      <c r="N1122" s="236"/>
      <c r="O1122" s="92"/>
      <c r="P1122" s="92"/>
      <c r="Q1122" s="92"/>
      <c r="R1122" s="92"/>
      <c r="S1122" s="92"/>
      <c r="T1122" s="93"/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T1122" s="18" t="s">
        <v>136</v>
      </c>
      <c r="AU1122" s="18" t="s">
        <v>89</v>
      </c>
    </row>
    <row r="1123" s="13" customFormat="1">
      <c r="A1123" s="13"/>
      <c r="B1123" s="237"/>
      <c r="C1123" s="238"/>
      <c r="D1123" s="232" t="s">
        <v>138</v>
      </c>
      <c r="E1123" s="239" t="s">
        <v>1</v>
      </c>
      <c r="F1123" s="240" t="s">
        <v>1423</v>
      </c>
      <c r="G1123" s="238"/>
      <c r="H1123" s="241">
        <v>1231.99</v>
      </c>
      <c r="I1123" s="242"/>
      <c r="J1123" s="238"/>
      <c r="K1123" s="238"/>
      <c r="L1123" s="243"/>
      <c r="M1123" s="244"/>
      <c r="N1123" s="245"/>
      <c r="O1123" s="245"/>
      <c r="P1123" s="245"/>
      <c r="Q1123" s="245"/>
      <c r="R1123" s="245"/>
      <c r="S1123" s="245"/>
      <c r="T1123" s="246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7" t="s">
        <v>138</v>
      </c>
      <c r="AU1123" s="247" t="s">
        <v>89</v>
      </c>
      <c r="AV1123" s="13" t="s">
        <v>89</v>
      </c>
      <c r="AW1123" s="13" t="s">
        <v>34</v>
      </c>
      <c r="AX1123" s="13" t="s">
        <v>79</v>
      </c>
      <c r="AY1123" s="247" t="s">
        <v>127</v>
      </c>
    </row>
    <row r="1124" s="13" customFormat="1">
      <c r="A1124" s="13"/>
      <c r="B1124" s="237"/>
      <c r="C1124" s="238"/>
      <c r="D1124" s="232" t="s">
        <v>138</v>
      </c>
      <c r="E1124" s="239" t="s">
        <v>1</v>
      </c>
      <c r="F1124" s="240" t="s">
        <v>1428</v>
      </c>
      <c r="G1124" s="238"/>
      <c r="H1124" s="241">
        <v>1355.1890000000001</v>
      </c>
      <c r="I1124" s="242"/>
      <c r="J1124" s="238"/>
      <c r="K1124" s="238"/>
      <c r="L1124" s="243"/>
      <c r="M1124" s="244"/>
      <c r="N1124" s="245"/>
      <c r="O1124" s="245"/>
      <c r="P1124" s="245"/>
      <c r="Q1124" s="245"/>
      <c r="R1124" s="245"/>
      <c r="S1124" s="245"/>
      <c r="T1124" s="246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7" t="s">
        <v>138</v>
      </c>
      <c r="AU1124" s="247" t="s">
        <v>89</v>
      </c>
      <c r="AV1124" s="13" t="s">
        <v>89</v>
      </c>
      <c r="AW1124" s="13" t="s">
        <v>34</v>
      </c>
      <c r="AX1124" s="13" t="s">
        <v>87</v>
      </c>
      <c r="AY1124" s="247" t="s">
        <v>127</v>
      </c>
    </row>
    <row r="1125" s="2" customFormat="1">
      <c r="A1125" s="39"/>
      <c r="B1125" s="40"/>
      <c r="C1125" s="219" t="s">
        <v>1429</v>
      </c>
      <c r="D1125" s="219" t="s">
        <v>130</v>
      </c>
      <c r="E1125" s="220" t="s">
        <v>1430</v>
      </c>
      <c r="F1125" s="221" t="s">
        <v>1431</v>
      </c>
      <c r="G1125" s="222" t="s">
        <v>144</v>
      </c>
      <c r="H1125" s="223">
        <v>1.5580000000000001</v>
      </c>
      <c r="I1125" s="224"/>
      <c r="J1125" s="225">
        <f>ROUND(I1125*H1125,2)</f>
        <v>0</v>
      </c>
      <c r="K1125" s="221" t="s">
        <v>1</v>
      </c>
      <c r="L1125" s="45"/>
      <c r="M1125" s="226" t="s">
        <v>1</v>
      </c>
      <c r="N1125" s="227" t="s">
        <v>44</v>
      </c>
      <c r="O1125" s="92"/>
      <c r="P1125" s="228">
        <f>O1125*H1125</f>
        <v>0</v>
      </c>
      <c r="Q1125" s="228">
        <v>0</v>
      </c>
      <c r="R1125" s="228">
        <f>Q1125*H1125</f>
        <v>0</v>
      </c>
      <c r="S1125" s="228">
        <v>0</v>
      </c>
      <c r="T1125" s="229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30" t="s">
        <v>206</v>
      </c>
      <c r="AT1125" s="230" t="s">
        <v>130</v>
      </c>
      <c r="AU1125" s="230" t="s">
        <v>89</v>
      </c>
      <c r="AY1125" s="18" t="s">
        <v>127</v>
      </c>
      <c r="BE1125" s="231">
        <f>IF(N1125="základní",J1125,0)</f>
        <v>0</v>
      </c>
      <c r="BF1125" s="231">
        <f>IF(N1125="snížená",J1125,0)</f>
        <v>0</v>
      </c>
      <c r="BG1125" s="231">
        <f>IF(N1125="zákl. přenesená",J1125,0)</f>
        <v>0</v>
      </c>
      <c r="BH1125" s="231">
        <f>IF(N1125="sníž. přenesená",J1125,0)</f>
        <v>0</v>
      </c>
      <c r="BI1125" s="231">
        <f>IF(N1125="nulová",J1125,0)</f>
        <v>0</v>
      </c>
      <c r="BJ1125" s="18" t="s">
        <v>87</v>
      </c>
      <c r="BK1125" s="231">
        <f>ROUND(I1125*H1125,2)</f>
        <v>0</v>
      </c>
      <c r="BL1125" s="18" t="s">
        <v>206</v>
      </c>
      <c r="BM1125" s="230" t="s">
        <v>1432</v>
      </c>
    </row>
    <row r="1126" s="2" customFormat="1">
      <c r="A1126" s="39"/>
      <c r="B1126" s="40"/>
      <c r="C1126" s="41"/>
      <c r="D1126" s="232" t="s">
        <v>136</v>
      </c>
      <c r="E1126" s="41"/>
      <c r="F1126" s="233" t="s">
        <v>1433</v>
      </c>
      <c r="G1126" s="41"/>
      <c r="H1126" s="41"/>
      <c r="I1126" s="234"/>
      <c r="J1126" s="41"/>
      <c r="K1126" s="41"/>
      <c r="L1126" s="45"/>
      <c r="M1126" s="235"/>
      <c r="N1126" s="236"/>
      <c r="O1126" s="92"/>
      <c r="P1126" s="92"/>
      <c r="Q1126" s="92"/>
      <c r="R1126" s="92"/>
      <c r="S1126" s="92"/>
      <c r="T1126" s="93"/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T1126" s="18" t="s">
        <v>136</v>
      </c>
      <c r="AU1126" s="18" t="s">
        <v>89</v>
      </c>
    </row>
    <row r="1127" s="12" customFormat="1" ht="22.8" customHeight="1">
      <c r="A1127" s="12"/>
      <c r="B1127" s="203"/>
      <c r="C1127" s="204"/>
      <c r="D1127" s="205" t="s">
        <v>78</v>
      </c>
      <c r="E1127" s="217" t="s">
        <v>1434</v>
      </c>
      <c r="F1127" s="217" t="s">
        <v>1435</v>
      </c>
      <c r="G1127" s="204"/>
      <c r="H1127" s="204"/>
      <c r="I1127" s="207"/>
      <c r="J1127" s="218">
        <f>BK1127</f>
        <v>0</v>
      </c>
      <c r="K1127" s="204"/>
      <c r="L1127" s="209"/>
      <c r="M1127" s="210"/>
      <c r="N1127" s="211"/>
      <c r="O1127" s="211"/>
      <c r="P1127" s="212">
        <f>SUM(P1128:P1188)</f>
        <v>0</v>
      </c>
      <c r="Q1127" s="211"/>
      <c r="R1127" s="212">
        <f>SUM(R1128:R1188)</f>
        <v>0.1297034</v>
      </c>
      <c r="S1127" s="211"/>
      <c r="T1127" s="213">
        <f>SUM(T1128:T1188)</f>
        <v>0</v>
      </c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R1127" s="214" t="s">
        <v>89</v>
      </c>
      <c r="AT1127" s="215" t="s">
        <v>78</v>
      </c>
      <c r="AU1127" s="215" t="s">
        <v>87</v>
      </c>
      <c r="AY1127" s="214" t="s">
        <v>127</v>
      </c>
      <c r="BK1127" s="216">
        <f>SUM(BK1128:BK1188)</f>
        <v>0</v>
      </c>
    </row>
    <row r="1128" s="2" customFormat="1" ht="21.75" customHeight="1">
      <c r="A1128" s="39"/>
      <c r="B1128" s="40"/>
      <c r="C1128" s="219" t="s">
        <v>1436</v>
      </c>
      <c r="D1128" s="219" t="s">
        <v>130</v>
      </c>
      <c r="E1128" s="220" t="s">
        <v>1437</v>
      </c>
      <c r="F1128" s="221" t="s">
        <v>1438</v>
      </c>
      <c r="G1128" s="222" t="s">
        <v>393</v>
      </c>
      <c r="H1128" s="223">
        <v>2</v>
      </c>
      <c r="I1128" s="224"/>
      <c r="J1128" s="225">
        <f>ROUND(I1128*H1128,2)</f>
        <v>0</v>
      </c>
      <c r="K1128" s="221" t="s">
        <v>1</v>
      </c>
      <c r="L1128" s="45"/>
      <c r="M1128" s="226" t="s">
        <v>1</v>
      </c>
      <c r="N1128" s="227" t="s">
        <v>44</v>
      </c>
      <c r="O1128" s="92"/>
      <c r="P1128" s="228">
        <f>O1128*H1128</f>
        <v>0</v>
      </c>
      <c r="Q1128" s="228">
        <v>0.00027</v>
      </c>
      <c r="R1128" s="228">
        <f>Q1128*H1128</f>
        <v>0.00054000000000000001</v>
      </c>
      <c r="S1128" s="228">
        <v>0</v>
      </c>
      <c r="T1128" s="229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30" t="s">
        <v>206</v>
      </c>
      <c r="AT1128" s="230" t="s">
        <v>130</v>
      </c>
      <c r="AU1128" s="230" t="s">
        <v>89</v>
      </c>
      <c r="AY1128" s="18" t="s">
        <v>127</v>
      </c>
      <c r="BE1128" s="231">
        <f>IF(N1128="základní",J1128,0)</f>
        <v>0</v>
      </c>
      <c r="BF1128" s="231">
        <f>IF(N1128="snížená",J1128,0)</f>
        <v>0</v>
      </c>
      <c r="BG1128" s="231">
        <f>IF(N1128="zákl. přenesená",J1128,0)</f>
        <v>0</v>
      </c>
      <c r="BH1128" s="231">
        <f>IF(N1128="sníž. přenesená",J1128,0)</f>
        <v>0</v>
      </c>
      <c r="BI1128" s="231">
        <f>IF(N1128="nulová",J1128,0)</f>
        <v>0</v>
      </c>
      <c r="BJ1128" s="18" t="s">
        <v>87</v>
      </c>
      <c r="BK1128" s="231">
        <f>ROUND(I1128*H1128,2)</f>
        <v>0</v>
      </c>
      <c r="BL1128" s="18" t="s">
        <v>206</v>
      </c>
      <c r="BM1128" s="230" t="s">
        <v>1439</v>
      </c>
    </row>
    <row r="1129" s="2" customFormat="1">
      <c r="A1129" s="39"/>
      <c r="B1129" s="40"/>
      <c r="C1129" s="41"/>
      <c r="D1129" s="232" t="s">
        <v>136</v>
      </c>
      <c r="E1129" s="41"/>
      <c r="F1129" s="233" t="s">
        <v>1440</v>
      </c>
      <c r="G1129" s="41"/>
      <c r="H1129" s="41"/>
      <c r="I1129" s="234"/>
      <c r="J1129" s="41"/>
      <c r="K1129" s="41"/>
      <c r="L1129" s="45"/>
      <c r="M1129" s="235"/>
      <c r="N1129" s="236"/>
      <c r="O1129" s="92"/>
      <c r="P1129" s="92"/>
      <c r="Q1129" s="92"/>
      <c r="R1129" s="92"/>
      <c r="S1129" s="92"/>
      <c r="T1129" s="93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T1129" s="18" t="s">
        <v>136</v>
      </c>
      <c r="AU1129" s="18" t="s">
        <v>89</v>
      </c>
    </row>
    <row r="1130" s="2" customFormat="1">
      <c r="A1130" s="39"/>
      <c r="B1130" s="40"/>
      <c r="C1130" s="273" t="s">
        <v>1441</v>
      </c>
      <c r="D1130" s="273" t="s">
        <v>295</v>
      </c>
      <c r="E1130" s="274" t="s">
        <v>1442</v>
      </c>
      <c r="F1130" s="275" t="s">
        <v>1443</v>
      </c>
      <c r="G1130" s="276" t="s">
        <v>393</v>
      </c>
      <c r="H1130" s="277">
        <v>2</v>
      </c>
      <c r="I1130" s="278"/>
      <c r="J1130" s="279">
        <f>ROUND(I1130*H1130,2)</f>
        <v>0</v>
      </c>
      <c r="K1130" s="275" t="s">
        <v>1</v>
      </c>
      <c r="L1130" s="280"/>
      <c r="M1130" s="281" t="s">
        <v>1</v>
      </c>
      <c r="N1130" s="282" t="s">
        <v>44</v>
      </c>
      <c r="O1130" s="92"/>
      <c r="P1130" s="228">
        <f>O1130*H1130</f>
        <v>0</v>
      </c>
      <c r="Q1130" s="228">
        <v>0.035499999999999997</v>
      </c>
      <c r="R1130" s="228">
        <f>Q1130*H1130</f>
        <v>0.070999999999999994</v>
      </c>
      <c r="S1130" s="228">
        <v>0</v>
      </c>
      <c r="T1130" s="229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30" t="s">
        <v>460</v>
      </c>
      <c r="AT1130" s="230" t="s">
        <v>295</v>
      </c>
      <c r="AU1130" s="230" t="s">
        <v>89</v>
      </c>
      <c r="AY1130" s="18" t="s">
        <v>127</v>
      </c>
      <c r="BE1130" s="231">
        <f>IF(N1130="základní",J1130,0)</f>
        <v>0</v>
      </c>
      <c r="BF1130" s="231">
        <f>IF(N1130="snížená",J1130,0)</f>
        <v>0</v>
      </c>
      <c r="BG1130" s="231">
        <f>IF(N1130="zákl. přenesená",J1130,0)</f>
        <v>0</v>
      </c>
      <c r="BH1130" s="231">
        <f>IF(N1130="sníž. přenesená",J1130,0)</f>
        <v>0</v>
      </c>
      <c r="BI1130" s="231">
        <f>IF(N1130="nulová",J1130,0)</f>
        <v>0</v>
      </c>
      <c r="BJ1130" s="18" t="s">
        <v>87</v>
      </c>
      <c r="BK1130" s="231">
        <f>ROUND(I1130*H1130,2)</f>
        <v>0</v>
      </c>
      <c r="BL1130" s="18" t="s">
        <v>206</v>
      </c>
      <c r="BM1130" s="230" t="s">
        <v>1444</v>
      </c>
    </row>
    <row r="1131" s="2" customFormat="1">
      <c r="A1131" s="39"/>
      <c r="B1131" s="40"/>
      <c r="C1131" s="41"/>
      <c r="D1131" s="232" t="s">
        <v>136</v>
      </c>
      <c r="E1131" s="41"/>
      <c r="F1131" s="233" t="s">
        <v>1443</v>
      </c>
      <c r="G1131" s="41"/>
      <c r="H1131" s="41"/>
      <c r="I1131" s="234"/>
      <c r="J1131" s="41"/>
      <c r="K1131" s="41"/>
      <c r="L1131" s="45"/>
      <c r="M1131" s="235"/>
      <c r="N1131" s="236"/>
      <c r="O1131" s="92"/>
      <c r="P1131" s="92"/>
      <c r="Q1131" s="92"/>
      <c r="R1131" s="92"/>
      <c r="S1131" s="92"/>
      <c r="T1131" s="93"/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T1131" s="18" t="s">
        <v>136</v>
      </c>
      <c r="AU1131" s="18" t="s">
        <v>89</v>
      </c>
    </row>
    <row r="1132" s="2" customFormat="1" ht="16.5" customHeight="1">
      <c r="A1132" s="39"/>
      <c r="B1132" s="40"/>
      <c r="C1132" s="273" t="s">
        <v>1445</v>
      </c>
      <c r="D1132" s="273" t="s">
        <v>295</v>
      </c>
      <c r="E1132" s="274" t="s">
        <v>1446</v>
      </c>
      <c r="F1132" s="275" t="s">
        <v>1447</v>
      </c>
      <c r="G1132" s="276" t="s">
        <v>393</v>
      </c>
      <c r="H1132" s="277">
        <v>2</v>
      </c>
      <c r="I1132" s="278"/>
      <c r="J1132" s="279">
        <f>ROUND(I1132*H1132,2)</f>
        <v>0</v>
      </c>
      <c r="K1132" s="275" t="s">
        <v>1</v>
      </c>
      <c r="L1132" s="280"/>
      <c r="M1132" s="281" t="s">
        <v>1</v>
      </c>
      <c r="N1132" s="282" t="s">
        <v>44</v>
      </c>
      <c r="O1132" s="92"/>
      <c r="P1132" s="228">
        <f>O1132*H1132</f>
        <v>0</v>
      </c>
      <c r="Q1132" s="228">
        <v>0.0038</v>
      </c>
      <c r="R1132" s="228">
        <f>Q1132*H1132</f>
        <v>0.0076</v>
      </c>
      <c r="S1132" s="228">
        <v>0</v>
      </c>
      <c r="T1132" s="229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30" t="s">
        <v>460</v>
      </c>
      <c r="AT1132" s="230" t="s">
        <v>295</v>
      </c>
      <c r="AU1132" s="230" t="s">
        <v>89</v>
      </c>
      <c r="AY1132" s="18" t="s">
        <v>127</v>
      </c>
      <c r="BE1132" s="231">
        <f>IF(N1132="základní",J1132,0)</f>
        <v>0</v>
      </c>
      <c r="BF1132" s="231">
        <f>IF(N1132="snížená",J1132,0)</f>
        <v>0</v>
      </c>
      <c r="BG1132" s="231">
        <f>IF(N1132="zákl. přenesená",J1132,0)</f>
        <v>0</v>
      </c>
      <c r="BH1132" s="231">
        <f>IF(N1132="sníž. přenesená",J1132,0)</f>
        <v>0</v>
      </c>
      <c r="BI1132" s="231">
        <f>IF(N1132="nulová",J1132,0)</f>
        <v>0</v>
      </c>
      <c r="BJ1132" s="18" t="s">
        <v>87</v>
      </c>
      <c r="BK1132" s="231">
        <f>ROUND(I1132*H1132,2)</f>
        <v>0</v>
      </c>
      <c r="BL1132" s="18" t="s">
        <v>206</v>
      </c>
      <c r="BM1132" s="230" t="s">
        <v>1448</v>
      </c>
    </row>
    <row r="1133" s="2" customFormat="1">
      <c r="A1133" s="39"/>
      <c r="B1133" s="40"/>
      <c r="C1133" s="41"/>
      <c r="D1133" s="232" t="s">
        <v>136</v>
      </c>
      <c r="E1133" s="41"/>
      <c r="F1133" s="233" t="s">
        <v>1447</v>
      </c>
      <c r="G1133" s="41"/>
      <c r="H1133" s="41"/>
      <c r="I1133" s="234"/>
      <c r="J1133" s="41"/>
      <c r="K1133" s="41"/>
      <c r="L1133" s="45"/>
      <c r="M1133" s="235"/>
      <c r="N1133" s="236"/>
      <c r="O1133" s="92"/>
      <c r="P1133" s="92"/>
      <c r="Q1133" s="92"/>
      <c r="R1133" s="92"/>
      <c r="S1133" s="92"/>
      <c r="T1133" s="93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136</v>
      </c>
      <c r="AU1133" s="18" t="s">
        <v>89</v>
      </c>
    </row>
    <row r="1134" s="2" customFormat="1">
      <c r="A1134" s="39"/>
      <c r="B1134" s="40"/>
      <c r="C1134" s="273" t="s">
        <v>1449</v>
      </c>
      <c r="D1134" s="273" t="s">
        <v>295</v>
      </c>
      <c r="E1134" s="274" t="s">
        <v>1450</v>
      </c>
      <c r="F1134" s="275" t="s">
        <v>1451</v>
      </c>
      <c r="G1134" s="276" t="s">
        <v>393</v>
      </c>
      <c r="H1134" s="277">
        <v>2</v>
      </c>
      <c r="I1134" s="278"/>
      <c r="J1134" s="279">
        <f>ROUND(I1134*H1134,2)</f>
        <v>0</v>
      </c>
      <c r="K1134" s="275" t="s">
        <v>1</v>
      </c>
      <c r="L1134" s="280"/>
      <c r="M1134" s="281" t="s">
        <v>1</v>
      </c>
      <c r="N1134" s="282" t="s">
        <v>44</v>
      </c>
      <c r="O1134" s="92"/>
      <c r="P1134" s="228">
        <f>O1134*H1134</f>
        <v>0</v>
      </c>
      <c r="Q1134" s="228">
        <v>0.00081999999999999998</v>
      </c>
      <c r="R1134" s="228">
        <f>Q1134*H1134</f>
        <v>0.00164</v>
      </c>
      <c r="S1134" s="228">
        <v>0</v>
      </c>
      <c r="T1134" s="229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30" t="s">
        <v>460</v>
      </c>
      <c r="AT1134" s="230" t="s">
        <v>295</v>
      </c>
      <c r="AU1134" s="230" t="s">
        <v>89</v>
      </c>
      <c r="AY1134" s="18" t="s">
        <v>127</v>
      </c>
      <c r="BE1134" s="231">
        <f>IF(N1134="základní",J1134,0)</f>
        <v>0</v>
      </c>
      <c r="BF1134" s="231">
        <f>IF(N1134="snížená",J1134,0)</f>
        <v>0</v>
      </c>
      <c r="BG1134" s="231">
        <f>IF(N1134="zákl. přenesená",J1134,0)</f>
        <v>0</v>
      </c>
      <c r="BH1134" s="231">
        <f>IF(N1134="sníž. přenesená",J1134,0)</f>
        <v>0</v>
      </c>
      <c r="BI1134" s="231">
        <f>IF(N1134="nulová",J1134,0)</f>
        <v>0</v>
      </c>
      <c r="BJ1134" s="18" t="s">
        <v>87</v>
      </c>
      <c r="BK1134" s="231">
        <f>ROUND(I1134*H1134,2)</f>
        <v>0</v>
      </c>
      <c r="BL1134" s="18" t="s">
        <v>206</v>
      </c>
      <c r="BM1134" s="230" t="s">
        <v>1452</v>
      </c>
    </row>
    <row r="1135" s="2" customFormat="1">
      <c r="A1135" s="39"/>
      <c r="B1135" s="40"/>
      <c r="C1135" s="41"/>
      <c r="D1135" s="232" t="s">
        <v>136</v>
      </c>
      <c r="E1135" s="41"/>
      <c r="F1135" s="233" t="s">
        <v>1451</v>
      </c>
      <c r="G1135" s="41"/>
      <c r="H1135" s="41"/>
      <c r="I1135" s="234"/>
      <c r="J1135" s="41"/>
      <c r="K1135" s="41"/>
      <c r="L1135" s="45"/>
      <c r="M1135" s="235"/>
      <c r="N1135" s="236"/>
      <c r="O1135" s="92"/>
      <c r="P1135" s="92"/>
      <c r="Q1135" s="92"/>
      <c r="R1135" s="92"/>
      <c r="S1135" s="92"/>
      <c r="T1135" s="93"/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T1135" s="18" t="s">
        <v>136</v>
      </c>
      <c r="AU1135" s="18" t="s">
        <v>89</v>
      </c>
    </row>
    <row r="1136" s="2" customFormat="1" ht="21.75" customHeight="1">
      <c r="A1136" s="39"/>
      <c r="B1136" s="40"/>
      <c r="C1136" s="273" t="s">
        <v>1453</v>
      </c>
      <c r="D1136" s="273" t="s">
        <v>295</v>
      </c>
      <c r="E1136" s="274" t="s">
        <v>1454</v>
      </c>
      <c r="F1136" s="275" t="s">
        <v>1455</v>
      </c>
      <c r="G1136" s="276" t="s">
        <v>1456</v>
      </c>
      <c r="H1136" s="277">
        <v>2</v>
      </c>
      <c r="I1136" s="278"/>
      <c r="J1136" s="279">
        <f>ROUND(I1136*H1136,2)</f>
        <v>0</v>
      </c>
      <c r="K1136" s="275" t="s">
        <v>1</v>
      </c>
      <c r="L1136" s="280"/>
      <c r="M1136" s="281" t="s">
        <v>1</v>
      </c>
      <c r="N1136" s="282" t="s">
        <v>44</v>
      </c>
      <c r="O1136" s="92"/>
      <c r="P1136" s="228">
        <f>O1136*H1136</f>
        <v>0</v>
      </c>
      <c r="Q1136" s="228">
        <v>0.0033</v>
      </c>
      <c r="R1136" s="228">
        <f>Q1136*H1136</f>
        <v>0.0066</v>
      </c>
      <c r="S1136" s="228">
        <v>0</v>
      </c>
      <c r="T1136" s="229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30" t="s">
        <v>460</v>
      </c>
      <c r="AT1136" s="230" t="s">
        <v>295</v>
      </c>
      <c r="AU1136" s="230" t="s">
        <v>89</v>
      </c>
      <c r="AY1136" s="18" t="s">
        <v>127</v>
      </c>
      <c r="BE1136" s="231">
        <f>IF(N1136="základní",J1136,0)</f>
        <v>0</v>
      </c>
      <c r="BF1136" s="231">
        <f>IF(N1136="snížená",J1136,0)</f>
        <v>0</v>
      </c>
      <c r="BG1136" s="231">
        <f>IF(N1136="zákl. přenesená",J1136,0)</f>
        <v>0</v>
      </c>
      <c r="BH1136" s="231">
        <f>IF(N1136="sníž. přenesená",J1136,0)</f>
        <v>0</v>
      </c>
      <c r="BI1136" s="231">
        <f>IF(N1136="nulová",J1136,0)</f>
        <v>0</v>
      </c>
      <c r="BJ1136" s="18" t="s">
        <v>87</v>
      </c>
      <c r="BK1136" s="231">
        <f>ROUND(I1136*H1136,2)</f>
        <v>0</v>
      </c>
      <c r="BL1136" s="18" t="s">
        <v>206</v>
      </c>
      <c r="BM1136" s="230" t="s">
        <v>1457</v>
      </c>
    </row>
    <row r="1137" s="2" customFormat="1">
      <c r="A1137" s="39"/>
      <c r="B1137" s="40"/>
      <c r="C1137" s="41"/>
      <c r="D1137" s="232" t="s">
        <v>136</v>
      </c>
      <c r="E1137" s="41"/>
      <c r="F1137" s="233" t="s">
        <v>1455</v>
      </c>
      <c r="G1137" s="41"/>
      <c r="H1137" s="41"/>
      <c r="I1137" s="234"/>
      <c r="J1137" s="41"/>
      <c r="K1137" s="41"/>
      <c r="L1137" s="45"/>
      <c r="M1137" s="235"/>
      <c r="N1137" s="236"/>
      <c r="O1137" s="92"/>
      <c r="P1137" s="92"/>
      <c r="Q1137" s="92"/>
      <c r="R1137" s="92"/>
      <c r="S1137" s="92"/>
      <c r="T1137" s="93"/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T1137" s="18" t="s">
        <v>136</v>
      </c>
      <c r="AU1137" s="18" t="s">
        <v>89</v>
      </c>
    </row>
    <row r="1138" s="2" customFormat="1">
      <c r="A1138" s="39"/>
      <c r="B1138" s="40"/>
      <c r="C1138" s="219" t="s">
        <v>1458</v>
      </c>
      <c r="D1138" s="219" t="s">
        <v>130</v>
      </c>
      <c r="E1138" s="220" t="s">
        <v>1459</v>
      </c>
      <c r="F1138" s="221" t="s">
        <v>1460</v>
      </c>
      <c r="G1138" s="222" t="s">
        <v>393</v>
      </c>
      <c r="H1138" s="223">
        <v>9</v>
      </c>
      <c r="I1138" s="224"/>
      <c r="J1138" s="225">
        <f>ROUND(I1138*H1138,2)</f>
        <v>0</v>
      </c>
      <c r="K1138" s="221" t="s">
        <v>1</v>
      </c>
      <c r="L1138" s="45"/>
      <c r="M1138" s="226" t="s">
        <v>1</v>
      </c>
      <c r="N1138" s="227" t="s">
        <v>44</v>
      </c>
      <c r="O1138" s="92"/>
      <c r="P1138" s="228">
        <f>O1138*H1138</f>
        <v>0</v>
      </c>
      <c r="Q1138" s="228">
        <v>0</v>
      </c>
      <c r="R1138" s="228">
        <f>Q1138*H1138</f>
        <v>0</v>
      </c>
      <c r="S1138" s="228">
        <v>0</v>
      </c>
      <c r="T1138" s="229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0" t="s">
        <v>206</v>
      </c>
      <c r="AT1138" s="230" t="s">
        <v>130</v>
      </c>
      <c r="AU1138" s="230" t="s">
        <v>89</v>
      </c>
      <c r="AY1138" s="18" t="s">
        <v>127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8" t="s">
        <v>87</v>
      </c>
      <c r="BK1138" s="231">
        <f>ROUND(I1138*H1138,2)</f>
        <v>0</v>
      </c>
      <c r="BL1138" s="18" t="s">
        <v>206</v>
      </c>
      <c r="BM1138" s="230" t="s">
        <v>1461</v>
      </c>
    </row>
    <row r="1139" s="2" customFormat="1">
      <c r="A1139" s="39"/>
      <c r="B1139" s="40"/>
      <c r="C1139" s="41"/>
      <c r="D1139" s="232" t="s">
        <v>136</v>
      </c>
      <c r="E1139" s="41"/>
      <c r="F1139" s="233" t="s">
        <v>1462</v>
      </c>
      <c r="G1139" s="41"/>
      <c r="H1139" s="41"/>
      <c r="I1139" s="234"/>
      <c r="J1139" s="41"/>
      <c r="K1139" s="41"/>
      <c r="L1139" s="45"/>
      <c r="M1139" s="235"/>
      <c r="N1139" s="236"/>
      <c r="O1139" s="92"/>
      <c r="P1139" s="92"/>
      <c r="Q1139" s="92"/>
      <c r="R1139" s="92"/>
      <c r="S1139" s="92"/>
      <c r="T1139" s="93"/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T1139" s="18" t="s">
        <v>136</v>
      </c>
      <c r="AU1139" s="18" t="s">
        <v>89</v>
      </c>
    </row>
    <row r="1140" s="2" customFormat="1">
      <c r="A1140" s="39"/>
      <c r="B1140" s="40"/>
      <c r="C1140" s="219" t="s">
        <v>1463</v>
      </c>
      <c r="D1140" s="219" t="s">
        <v>130</v>
      </c>
      <c r="E1140" s="220" t="s">
        <v>1464</v>
      </c>
      <c r="F1140" s="221" t="s">
        <v>1465</v>
      </c>
      <c r="G1140" s="222" t="s">
        <v>393</v>
      </c>
      <c r="H1140" s="223">
        <v>10</v>
      </c>
      <c r="I1140" s="224"/>
      <c r="J1140" s="225">
        <f>ROUND(I1140*H1140,2)</f>
        <v>0</v>
      </c>
      <c r="K1140" s="221" t="s">
        <v>1</v>
      </c>
      <c r="L1140" s="45"/>
      <c r="M1140" s="226" t="s">
        <v>1</v>
      </c>
      <c r="N1140" s="227" t="s">
        <v>44</v>
      </c>
      <c r="O1140" s="92"/>
      <c r="P1140" s="228">
        <f>O1140*H1140</f>
        <v>0</v>
      </c>
      <c r="Q1140" s="228">
        <v>0</v>
      </c>
      <c r="R1140" s="228">
        <f>Q1140*H1140</f>
        <v>0</v>
      </c>
      <c r="S1140" s="228">
        <v>0</v>
      </c>
      <c r="T1140" s="229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30" t="s">
        <v>206</v>
      </c>
      <c r="AT1140" s="230" t="s">
        <v>130</v>
      </c>
      <c r="AU1140" s="230" t="s">
        <v>89</v>
      </c>
      <c r="AY1140" s="18" t="s">
        <v>127</v>
      </c>
      <c r="BE1140" s="231">
        <f>IF(N1140="základní",J1140,0)</f>
        <v>0</v>
      </c>
      <c r="BF1140" s="231">
        <f>IF(N1140="snížená",J1140,0)</f>
        <v>0</v>
      </c>
      <c r="BG1140" s="231">
        <f>IF(N1140="zákl. přenesená",J1140,0)</f>
        <v>0</v>
      </c>
      <c r="BH1140" s="231">
        <f>IF(N1140="sníž. přenesená",J1140,0)</f>
        <v>0</v>
      </c>
      <c r="BI1140" s="231">
        <f>IF(N1140="nulová",J1140,0)</f>
        <v>0</v>
      </c>
      <c r="BJ1140" s="18" t="s">
        <v>87</v>
      </c>
      <c r="BK1140" s="231">
        <f>ROUND(I1140*H1140,2)</f>
        <v>0</v>
      </c>
      <c r="BL1140" s="18" t="s">
        <v>206</v>
      </c>
      <c r="BM1140" s="230" t="s">
        <v>1466</v>
      </c>
    </row>
    <row r="1141" s="2" customFormat="1">
      <c r="A1141" s="39"/>
      <c r="B1141" s="40"/>
      <c r="C1141" s="41"/>
      <c r="D1141" s="232" t="s">
        <v>136</v>
      </c>
      <c r="E1141" s="41"/>
      <c r="F1141" s="233" t="s">
        <v>1467</v>
      </c>
      <c r="G1141" s="41"/>
      <c r="H1141" s="41"/>
      <c r="I1141" s="234"/>
      <c r="J1141" s="41"/>
      <c r="K1141" s="41"/>
      <c r="L1141" s="45"/>
      <c r="M1141" s="235"/>
      <c r="N1141" s="236"/>
      <c r="O1141" s="92"/>
      <c r="P1141" s="92"/>
      <c r="Q1141" s="92"/>
      <c r="R1141" s="92"/>
      <c r="S1141" s="92"/>
      <c r="T1141" s="93"/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T1141" s="18" t="s">
        <v>136</v>
      </c>
      <c r="AU1141" s="18" t="s">
        <v>89</v>
      </c>
    </row>
    <row r="1142" s="2" customFormat="1" ht="16.5" customHeight="1">
      <c r="A1142" s="39"/>
      <c r="B1142" s="40"/>
      <c r="C1142" s="273" t="s">
        <v>1468</v>
      </c>
      <c r="D1142" s="273" t="s">
        <v>295</v>
      </c>
      <c r="E1142" s="274" t="s">
        <v>1469</v>
      </c>
      <c r="F1142" s="275" t="s">
        <v>1470</v>
      </c>
      <c r="G1142" s="276" t="s">
        <v>213</v>
      </c>
      <c r="H1142" s="277">
        <v>23.513000000000002</v>
      </c>
      <c r="I1142" s="278"/>
      <c r="J1142" s="279">
        <f>ROUND(I1142*H1142,2)</f>
        <v>0</v>
      </c>
      <c r="K1142" s="275" t="s">
        <v>1</v>
      </c>
      <c r="L1142" s="280"/>
      <c r="M1142" s="281" t="s">
        <v>1</v>
      </c>
      <c r="N1142" s="282" t="s">
        <v>44</v>
      </c>
      <c r="O1142" s="92"/>
      <c r="P1142" s="228">
        <f>O1142*H1142</f>
        <v>0</v>
      </c>
      <c r="Q1142" s="228">
        <v>0.0018</v>
      </c>
      <c r="R1142" s="228">
        <f>Q1142*H1142</f>
        <v>0.042323400000000004</v>
      </c>
      <c r="S1142" s="228">
        <v>0</v>
      </c>
      <c r="T1142" s="229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0" t="s">
        <v>460</v>
      </c>
      <c r="AT1142" s="230" t="s">
        <v>295</v>
      </c>
      <c r="AU1142" s="230" t="s">
        <v>89</v>
      </c>
      <c r="AY1142" s="18" t="s">
        <v>127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8" t="s">
        <v>87</v>
      </c>
      <c r="BK1142" s="231">
        <f>ROUND(I1142*H1142,2)</f>
        <v>0</v>
      </c>
      <c r="BL1142" s="18" t="s">
        <v>206</v>
      </c>
      <c r="BM1142" s="230" t="s">
        <v>1471</v>
      </c>
    </row>
    <row r="1143" s="2" customFormat="1">
      <c r="A1143" s="39"/>
      <c r="B1143" s="40"/>
      <c r="C1143" s="41"/>
      <c r="D1143" s="232" t="s">
        <v>136</v>
      </c>
      <c r="E1143" s="41"/>
      <c r="F1143" s="233" t="s">
        <v>1470</v>
      </c>
      <c r="G1143" s="41"/>
      <c r="H1143" s="41"/>
      <c r="I1143" s="234"/>
      <c r="J1143" s="41"/>
      <c r="K1143" s="41"/>
      <c r="L1143" s="45"/>
      <c r="M1143" s="235"/>
      <c r="N1143" s="236"/>
      <c r="O1143" s="92"/>
      <c r="P1143" s="92"/>
      <c r="Q1143" s="92"/>
      <c r="R1143" s="92"/>
      <c r="S1143" s="92"/>
      <c r="T1143" s="93"/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T1143" s="18" t="s">
        <v>136</v>
      </c>
      <c r="AU1143" s="18" t="s">
        <v>89</v>
      </c>
    </row>
    <row r="1144" s="13" customFormat="1">
      <c r="A1144" s="13"/>
      <c r="B1144" s="237"/>
      <c r="C1144" s="238"/>
      <c r="D1144" s="232" t="s">
        <v>138</v>
      </c>
      <c r="E1144" s="239" t="s">
        <v>1</v>
      </c>
      <c r="F1144" s="240" t="s">
        <v>1472</v>
      </c>
      <c r="G1144" s="238"/>
      <c r="H1144" s="241">
        <v>1.5</v>
      </c>
      <c r="I1144" s="242"/>
      <c r="J1144" s="238"/>
      <c r="K1144" s="238"/>
      <c r="L1144" s="243"/>
      <c r="M1144" s="244"/>
      <c r="N1144" s="245"/>
      <c r="O1144" s="245"/>
      <c r="P1144" s="245"/>
      <c r="Q1144" s="245"/>
      <c r="R1144" s="245"/>
      <c r="S1144" s="245"/>
      <c r="T1144" s="246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7" t="s">
        <v>138</v>
      </c>
      <c r="AU1144" s="247" t="s">
        <v>89</v>
      </c>
      <c r="AV1144" s="13" t="s">
        <v>89</v>
      </c>
      <c r="AW1144" s="13" t="s">
        <v>34</v>
      </c>
      <c r="AX1144" s="13" t="s">
        <v>79</v>
      </c>
      <c r="AY1144" s="247" t="s">
        <v>127</v>
      </c>
    </row>
    <row r="1145" s="13" customFormat="1">
      <c r="A1145" s="13"/>
      <c r="B1145" s="237"/>
      <c r="C1145" s="238"/>
      <c r="D1145" s="232" t="s">
        <v>138</v>
      </c>
      <c r="E1145" s="239" t="s">
        <v>1</v>
      </c>
      <c r="F1145" s="240" t="s">
        <v>1473</v>
      </c>
      <c r="G1145" s="238"/>
      <c r="H1145" s="241">
        <v>16.875</v>
      </c>
      <c r="I1145" s="242"/>
      <c r="J1145" s="238"/>
      <c r="K1145" s="238"/>
      <c r="L1145" s="243"/>
      <c r="M1145" s="244"/>
      <c r="N1145" s="245"/>
      <c r="O1145" s="245"/>
      <c r="P1145" s="245"/>
      <c r="Q1145" s="245"/>
      <c r="R1145" s="245"/>
      <c r="S1145" s="245"/>
      <c r="T1145" s="246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7" t="s">
        <v>138</v>
      </c>
      <c r="AU1145" s="247" t="s">
        <v>89</v>
      </c>
      <c r="AV1145" s="13" t="s">
        <v>89</v>
      </c>
      <c r="AW1145" s="13" t="s">
        <v>34</v>
      </c>
      <c r="AX1145" s="13" t="s">
        <v>79</v>
      </c>
      <c r="AY1145" s="247" t="s">
        <v>127</v>
      </c>
    </row>
    <row r="1146" s="13" customFormat="1">
      <c r="A1146" s="13"/>
      <c r="B1146" s="237"/>
      <c r="C1146" s="238"/>
      <c r="D1146" s="232" t="s">
        <v>138</v>
      </c>
      <c r="E1146" s="239" t="s">
        <v>1</v>
      </c>
      <c r="F1146" s="240" t="s">
        <v>1474</v>
      </c>
      <c r="G1146" s="238"/>
      <c r="H1146" s="241">
        <v>3</v>
      </c>
      <c r="I1146" s="242"/>
      <c r="J1146" s="238"/>
      <c r="K1146" s="238"/>
      <c r="L1146" s="243"/>
      <c r="M1146" s="244"/>
      <c r="N1146" s="245"/>
      <c r="O1146" s="245"/>
      <c r="P1146" s="245"/>
      <c r="Q1146" s="245"/>
      <c r="R1146" s="245"/>
      <c r="S1146" s="245"/>
      <c r="T1146" s="246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7" t="s">
        <v>138</v>
      </c>
      <c r="AU1146" s="247" t="s">
        <v>89</v>
      </c>
      <c r="AV1146" s="13" t="s">
        <v>89</v>
      </c>
      <c r="AW1146" s="13" t="s">
        <v>34</v>
      </c>
      <c r="AX1146" s="13" t="s">
        <v>79</v>
      </c>
      <c r="AY1146" s="247" t="s">
        <v>127</v>
      </c>
    </row>
    <row r="1147" s="14" customFormat="1">
      <c r="A1147" s="14"/>
      <c r="B1147" s="248"/>
      <c r="C1147" s="249"/>
      <c r="D1147" s="232" t="s">
        <v>138</v>
      </c>
      <c r="E1147" s="250" t="s">
        <v>1</v>
      </c>
      <c r="F1147" s="251" t="s">
        <v>176</v>
      </c>
      <c r="G1147" s="249"/>
      <c r="H1147" s="252">
        <v>21.375</v>
      </c>
      <c r="I1147" s="253"/>
      <c r="J1147" s="249"/>
      <c r="K1147" s="249"/>
      <c r="L1147" s="254"/>
      <c r="M1147" s="255"/>
      <c r="N1147" s="256"/>
      <c r="O1147" s="256"/>
      <c r="P1147" s="256"/>
      <c r="Q1147" s="256"/>
      <c r="R1147" s="256"/>
      <c r="S1147" s="256"/>
      <c r="T1147" s="257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8" t="s">
        <v>138</v>
      </c>
      <c r="AU1147" s="258" t="s">
        <v>89</v>
      </c>
      <c r="AV1147" s="14" t="s">
        <v>134</v>
      </c>
      <c r="AW1147" s="14" t="s">
        <v>34</v>
      </c>
      <c r="AX1147" s="14" t="s">
        <v>79</v>
      </c>
      <c r="AY1147" s="258" t="s">
        <v>127</v>
      </c>
    </row>
    <row r="1148" s="13" customFormat="1">
      <c r="A1148" s="13"/>
      <c r="B1148" s="237"/>
      <c r="C1148" s="238"/>
      <c r="D1148" s="232" t="s">
        <v>138</v>
      </c>
      <c r="E1148" s="239" t="s">
        <v>1</v>
      </c>
      <c r="F1148" s="240" t="s">
        <v>1475</v>
      </c>
      <c r="G1148" s="238"/>
      <c r="H1148" s="241">
        <v>23.513000000000002</v>
      </c>
      <c r="I1148" s="242"/>
      <c r="J1148" s="238"/>
      <c r="K1148" s="238"/>
      <c r="L1148" s="243"/>
      <c r="M1148" s="244"/>
      <c r="N1148" s="245"/>
      <c r="O1148" s="245"/>
      <c r="P1148" s="245"/>
      <c r="Q1148" s="245"/>
      <c r="R1148" s="245"/>
      <c r="S1148" s="245"/>
      <c r="T1148" s="246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7" t="s">
        <v>138</v>
      </c>
      <c r="AU1148" s="247" t="s">
        <v>89</v>
      </c>
      <c r="AV1148" s="13" t="s">
        <v>89</v>
      </c>
      <c r="AW1148" s="13" t="s">
        <v>34</v>
      </c>
      <c r="AX1148" s="13" t="s">
        <v>87</v>
      </c>
      <c r="AY1148" s="247" t="s">
        <v>127</v>
      </c>
    </row>
    <row r="1149" s="2" customFormat="1">
      <c r="A1149" s="39"/>
      <c r="B1149" s="40"/>
      <c r="C1149" s="219" t="s">
        <v>1476</v>
      </c>
      <c r="D1149" s="219" t="s">
        <v>130</v>
      </c>
      <c r="E1149" s="220" t="s">
        <v>1477</v>
      </c>
      <c r="F1149" s="221" t="s">
        <v>1478</v>
      </c>
      <c r="G1149" s="222" t="s">
        <v>923</v>
      </c>
      <c r="H1149" s="223">
        <v>1</v>
      </c>
      <c r="I1149" s="224"/>
      <c r="J1149" s="225">
        <f>ROUND(I1149*H1149,2)</f>
        <v>0</v>
      </c>
      <c r="K1149" s="221" t="s">
        <v>1</v>
      </c>
      <c r="L1149" s="45"/>
      <c r="M1149" s="226" t="s">
        <v>1</v>
      </c>
      <c r="N1149" s="227" t="s">
        <v>44</v>
      </c>
      <c r="O1149" s="92"/>
      <c r="P1149" s="228">
        <f>O1149*H1149</f>
        <v>0</v>
      </c>
      <c r="Q1149" s="228">
        <v>0</v>
      </c>
      <c r="R1149" s="228">
        <f>Q1149*H1149</f>
        <v>0</v>
      </c>
      <c r="S1149" s="228">
        <v>0</v>
      </c>
      <c r="T1149" s="229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0" t="s">
        <v>206</v>
      </c>
      <c r="AT1149" s="230" t="s">
        <v>130</v>
      </c>
      <c r="AU1149" s="230" t="s">
        <v>89</v>
      </c>
      <c r="AY1149" s="18" t="s">
        <v>127</v>
      </c>
      <c r="BE1149" s="231">
        <f>IF(N1149="základní",J1149,0)</f>
        <v>0</v>
      </c>
      <c r="BF1149" s="231">
        <f>IF(N1149="snížená",J1149,0)</f>
        <v>0</v>
      </c>
      <c r="BG1149" s="231">
        <f>IF(N1149="zákl. přenesená",J1149,0)</f>
        <v>0</v>
      </c>
      <c r="BH1149" s="231">
        <f>IF(N1149="sníž. přenesená",J1149,0)</f>
        <v>0</v>
      </c>
      <c r="BI1149" s="231">
        <f>IF(N1149="nulová",J1149,0)</f>
        <v>0</v>
      </c>
      <c r="BJ1149" s="18" t="s">
        <v>87</v>
      </c>
      <c r="BK1149" s="231">
        <f>ROUND(I1149*H1149,2)</f>
        <v>0</v>
      </c>
      <c r="BL1149" s="18" t="s">
        <v>206</v>
      </c>
      <c r="BM1149" s="230" t="s">
        <v>1479</v>
      </c>
    </row>
    <row r="1150" s="2" customFormat="1">
      <c r="A1150" s="39"/>
      <c r="B1150" s="40"/>
      <c r="C1150" s="41"/>
      <c r="D1150" s="232" t="s">
        <v>136</v>
      </c>
      <c r="E1150" s="41"/>
      <c r="F1150" s="233" t="s">
        <v>1480</v>
      </c>
      <c r="G1150" s="41"/>
      <c r="H1150" s="41"/>
      <c r="I1150" s="234"/>
      <c r="J1150" s="41"/>
      <c r="K1150" s="41"/>
      <c r="L1150" s="45"/>
      <c r="M1150" s="235"/>
      <c r="N1150" s="236"/>
      <c r="O1150" s="92"/>
      <c r="P1150" s="92"/>
      <c r="Q1150" s="92"/>
      <c r="R1150" s="92"/>
      <c r="S1150" s="92"/>
      <c r="T1150" s="93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136</v>
      </c>
      <c r="AU1150" s="18" t="s">
        <v>89</v>
      </c>
    </row>
    <row r="1151" s="2" customFormat="1">
      <c r="A1151" s="39"/>
      <c r="B1151" s="40"/>
      <c r="C1151" s="219" t="s">
        <v>1481</v>
      </c>
      <c r="D1151" s="219" t="s">
        <v>130</v>
      </c>
      <c r="E1151" s="220" t="s">
        <v>1482</v>
      </c>
      <c r="F1151" s="221" t="s">
        <v>1483</v>
      </c>
      <c r="G1151" s="222" t="s">
        <v>923</v>
      </c>
      <c r="H1151" s="223">
        <v>1</v>
      </c>
      <c r="I1151" s="224"/>
      <c r="J1151" s="225">
        <f>ROUND(I1151*H1151,2)</f>
        <v>0</v>
      </c>
      <c r="K1151" s="221" t="s">
        <v>1</v>
      </c>
      <c r="L1151" s="45"/>
      <c r="M1151" s="226" t="s">
        <v>1</v>
      </c>
      <c r="N1151" s="227" t="s">
        <v>44</v>
      </c>
      <c r="O1151" s="92"/>
      <c r="P1151" s="228">
        <f>O1151*H1151</f>
        <v>0</v>
      </c>
      <c r="Q1151" s="228">
        <v>0</v>
      </c>
      <c r="R1151" s="228">
        <f>Q1151*H1151</f>
        <v>0</v>
      </c>
      <c r="S1151" s="228">
        <v>0</v>
      </c>
      <c r="T1151" s="229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0" t="s">
        <v>206</v>
      </c>
      <c r="AT1151" s="230" t="s">
        <v>130</v>
      </c>
      <c r="AU1151" s="230" t="s">
        <v>89</v>
      </c>
      <c r="AY1151" s="18" t="s">
        <v>127</v>
      </c>
      <c r="BE1151" s="231">
        <f>IF(N1151="základní",J1151,0)</f>
        <v>0</v>
      </c>
      <c r="BF1151" s="231">
        <f>IF(N1151="snížená",J1151,0)</f>
        <v>0</v>
      </c>
      <c r="BG1151" s="231">
        <f>IF(N1151="zákl. přenesená",J1151,0)</f>
        <v>0</v>
      </c>
      <c r="BH1151" s="231">
        <f>IF(N1151="sníž. přenesená",J1151,0)</f>
        <v>0</v>
      </c>
      <c r="BI1151" s="231">
        <f>IF(N1151="nulová",J1151,0)</f>
        <v>0</v>
      </c>
      <c r="BJ1151" s="18" t="s">
        <v>87</v>
      </c>
      <c r="BK1151" s="231">
        <f>ROUND(I1151*H1151,2)</f>
        <v>0</v>
      </c>
      <c r="BL1151" s="18" t="s">
        <v>206</v>
      </c>
      <c r="BM1151" s="230" t="s">
        <v>1484</v>
      </c>
    </row>
    <row r="1152" s="2" customFormat="1">
      <c r="A1152" s="39"/>
      <c r="B1152" s="40"/>
      <c r="C1152" s="41"/>
      <c r="D1152" s="232" t="s">
        <v>136</v>
      </c>
      <c r="E1152" s="41"/>
      <c r="F1152" s="233" t="s">
        <v>1485</v>
      </c>
      <c r="G1152" s="41"/>
      <c r="H1152" s="41"/>
      <c r="I1152" s="234"/>
      <c r="J1152" s="41"/>
      <c r="K1152" s="41"/>
      <c r="L1152" s="45"/>
      <c r="M1152" s="235"/>
      <c r="N1152" s="236"/>
      <c r="O1152" s="92"/>
      <c r="P1152" s="92"/>
      <c r="Q1152" s="92"/>
      <c r="R1152" s="92"/>
      <c r="S1152" s="92"/>
      <c r="T1152" s="93"/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T1152" s="18" t="s">
        <v>136</v>
      </c>
      <c r="AU1152" s="18" t="s">
        <v>89</v>
      </c>
    </row>
    <row r="1153" s="2" customFormat="1">
      <c r="A1153" s="39"/>
      <c r="B1153" s="40"/>
      <c r="C1153" s="219" t="s">
        <v>1486</v>
      </c>
      <c r="D1153" s="219" t="s">
        <v>130</v>
      </c>
      <c r="E1153" s="220" t="s">
        <v>1487</v>
      </c>
      <c r="F1153" s="221" t="s">
        <v>1488</v>
      </c>
      <c r="G1153" s="222" t="s">
        <v>923</v>
      </c>
      <c r="H1153" s="223">
        <v>5</v>
      </c>
      <c r="I1153" s="224"/>
      <c r="J1153" s="225">
        <f>ROUND(I1153*H1153,2)</f>
        <v>0</v>
      </c>
      <c r="K1153" s="221" t="s">
        <v>1</v>
      </c>
      <c r="L1153" s="45"/>
      <c r="M1153" s="226" t="s">
        <v>1</v>
      </c>
      <c r="N1153" s="227" t="s">
        <v>44</v>
      </c>
      <c r="O1153" s="92"/>
      <c r="P1153" s="228">
        <f>O1153*H1153</f>
        <v>0</v>
      </c>
      <c r="Q1153" s="228">
        <v>0</v>
      </c>
      <c r="R1153" s="228">
        <f>Q1153*H1153</f>
        <v>0</v>
      </c>
      <c r="S1153" s="228">
        <v>0</v>
      </c>
      <c r="T1153" s="229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30" t="s">
        <v>206</v>
      </c>
      <c r="AT1153" s="230" t="s">
        <v>130</v>
      </c>
      <c r="AU1153" s="230" t="s">
        <v>89</v>
      </c>
      <c r="AY1153" s="18" t="s">
        <v>127</v>
      </c>
      <c r="BE1153" s="231">
        <f>IF(N1153="základní",J1153,0)</f>
        <v>0</v>
      </c>
      <c r="BF1153" s="231">
        <f>IF(N1153="snížená",J1153,0)</f>
        <v>0</v>
      </c>
      <c r="BG1153" s="231">
        <f>IF(N1153="zákl. přenesená",J1153,0)</f>
        <v>0</v>
      </c>
      <c r="BH1153" s="231">
        <f>IF(N1153="sníž. přenesená",J1153,0)</f>
        <v>0</v>
      </c>
      <c r="BI1153" s="231">
        <f>IF(N1153="nulová",J1153,0)</f>
        <v>0</v>
      </c>
      <c r="BJ1153" s="18" t="s">
        <v>87</v>
      </c>
      <c r="BK1153" s="231">
        <f>ROUND(I1153*H1153,2)</f>
        <v>0</v>
      </c>
      <c r="BL1153" s="18" t="s">
        <v>206</v>
      </c>
      <c r="BM1153" s="230" t="s">
        <v>1489</v>
      </c>
    </row>
    <row r="1154" s="2" customFormat="1">
      <c r="A1154" s="39"/>
      <c r="B1154" s="40"/>
      <c r="C1154" s="41"/>
      <c r="D1154" s="232" t="s">
        <v>136</v>
      </c>
      <c r="E1154" s="41"/>
      <c r="F1154" s="233" t="s">
        <v>1490</v>
      </c>
      <c r="G1154" s="41"/>
      <c r="H1154" s="41"/>
      <c r="I1154" s="234"/>
      <c r="J1154" s="41"/>
      <c r="K1154" s="41"/>
      <c r="L1154" s="45"/>
      <c r="M1154" s="235"/>
      <c r="N1154" s="236"/>
      <c r="O1154" s="92"/>
      <c r="P1154" s="92"/>
      <c r="Q1154" s="92"/>
      <c r="R1154" s="92"/>
      <c r="S1154" s="92"/>
      <c r="T1154" s="93"/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T1154" s="18" t="s">
        <v>136</v>
      </c>
      <c r="AU1154" s="18" t="s">
        <v>89</v>
      </c>
    </row>
    <row r="1155" s="2" customFormat="1" ht="44.25" customHeight="1">
      <c r="A1155" s="39"/>
      <c r="B1155" s="40"/>
      <c r="C1155" s="219" t="s">
        <v>1491</v>
      </c>
      <c r="D1155" s="219" t="s">
        <v>130</v>
      </c>
      <c r="E1155" s="220" t="s">
        <v>1492</v>
      </c>
      <c r="F1155" s="221" t="s">
        <v>1493</v>
      </c>
      <c r="G1155" s="222" t="s">
        <v>923</v>
      </c>
      <c r="H1155" s="223">
        <v>3</v>
      </c>
      <c r="I1155" s="224"/>
      <c r="J1155" s="225">
        <f>ROUND(I1155*H1155,2)</f>
        <v>0</v>
      </c>
      <c r="K1155" s="221" t="s">
        <v>1</v>
      </c>
      <c r="L1155" s="45"/>
      <c r="M1155" s="226" t="s">
        <v>1</v>
      </c>
      <c r="N1155" s="227" t="s">
        <v>44</v>
      </c>
      <c r="O1155" s="92"/>
      <c r="P1155" s="228">
        <f>O1155*H1155</f>
        <v>0</v>
      </c>
      <c r="Q1155" s="228">
        <v>0</v>
      </c>
      <c r="R1155" s="228">
        <f>Q1155*H1155</f>
        <v>0</v>
      </c>
      <c r="S1155" s="228">
        <v>0</v>
      </c>
      <c r="T1155" s="229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0" t="s">
        <v>206</v>
      </c>
      <c r="AT1155" s="230" t="s">
        <v>130</v>
      </c>
      <c r="AU1155" s="230" t="s">
        <v>89</v>
      </c>
      <c r="AY1155" s="18" t="s">
        <v>127</v>
      </c>
      <c r="BE1155" s="231">
        <f>IF(N1155="základní",J1155,0)</f>
        <v>0</v>
      </c>
      <c r="BF1155" s="231">
        <f>IF(N1155="snížená",J1155,0)</f>
        <v>0</v>
      </c>
      <c r="BG1155" s="231">
        <f>IF(N1155="zákl. přenesená",J1155,0)</f>
        <v>0</v>
      </c>
      <c r="BH1155" s="231">
        <f>IF(N1155="sníž. přenesená",J1155,0)</f>
        <v>0</v>
      </c>
      <c r="BI1155" s="231">
        <f>IF(N1155="nulová",J1155,0)</f>
        <v>0</v>
      </c>
      <c r="BJ1155" s="18" t="s">
        <v>87</v>
      </c>
      <c r="BK1155" s="231">
        <f>ROUND(I1155*H1155,2)</f>
        <v>0</v>
      </c>
      <c r="BL1155" s="18" t="s">
        <v>206</v>
      </c>
      <c r="BM1155" s="230" t="s">
        <v>1494</v>
      </c>
    </row>
    <row r="1156" s="2" customFormat="1">
      <c r="A1156" s="39"/>
      <c r="B1156" s="40"/>
      <c r="C1156" s="41"/>
      <c r="D1156" s="232" t="s">
        <v>136</v>
      </c>
      <c r="E1156" s="41"/>
      <c r="F1156" s="233" t="s">
        <v>1495</v>
      </c>
      <c r="G1156" s="41"/>
      <c r="H1156" s="41"/>
      <c r="I1156" s="234"/>
      <c r="J1156" s="41"/>
      <c r="K1156" s="41"/>
      <c r="L1156" s="45"/>
      <c r="M1156" s="235"/>
      <c r="N1156" s="236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136</v>
      </c>
      <c r="AU1156" s="18" t="s">
        <v>89</v>
      </c>
    </row>
    <row r="1157" s="2" customFormat="1">
      <c r="A1157" s="39"/>
      <c r="B1157" s="40"/>
      <c r="C1157" s="219" t="s">
        <v>1496</v>
      </c>
      <c r="D1157" s="219" t="s">
        <v>130</v>
      </c>
      <c r="E1157" s="220" t="s">
        <v>1497</v>
      </c>
      <c r="F1157" s="221" t="s">
        <v>1498</v>
      </c>
      <c r="G1157" s="222" t="s">
        <v>923</v>
      </c>
      <c r="H1157" s="223">
        <v>5</v>
      </c>
      <c r="I1157" s="224"/>
      <c r="J1157" s="225">
        <f>ROUND(I1157*H1157,2)</f>
        <v>0</v>
      </c>
      <c r="K1157" s="221" t="s">
        <v>1</v>
      </c>
      <c r="L1157" s="45"/>
      <c r="M1157" s="226" t="s">
        <v>1</v>
      </c>
      <c r="N1157" s="227" t="s">
        <v>44</v>
      </c>
      <c r="O1157" s="92"/>
      <c r="P1157" s="228">
        <f>O1157*H1157</f>
        <v>0</v>
      </c>
      <c r="Q1157" s="228">
        <v>0</v>
      </c>
      <c r="R1157" s="228">
        <f>Q1157*H1157</f>
        <v>0</v>
      </c>
      <c r="S1157" s="228">
        <v>0</v>
      </c>
      <c r="T1157" s="229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0" t="s">
        <v>206</v>
      </c>
      <c r="AT1157" s="230" t="s">
        <v>130</v>
      </c>
      <c r="AU1157" s="230" t="s">
        <v>89</v>
      </c>
      <c r="AY1157" s="18" t="s">
        <v>127</v>
      </c>
      <c r="BE1157" s="231">
        <f>IF(N1157="základní",J1157,0)</f>
        <v>0</v>
      </c>
      <c r="BF1157" s="231">
        <f>IF(N1157="snížená",J1157,0)</f>
        <v>0</v>
      </c>
      <c r="BG1157" s="231">
        <f>IF(N1157="zákl. přenesená",J1157,0)</f>
        <v>0</v>
      </c>
      <c r="BH1157" s="231">
        <f>IF(N1157="sníž. přenesená",J1157,0)</f>
        <v>0</v>
      </c>
      <c r="BI1157" s="231">
        <f>IF(N1157="nulová",J1157,0)</f>
        <v>0</v>
      </c>
      <c r="BJ1157" s="18" t="s">
        <v>87</v>
      </c>
      <c r="BK1157" s="231">
        <f>ROUND(I1157*H1157,2)</f>
        <v>0</v>
      </c>
      <c r="BL1157" s="18" t="s">
        <v>206</v>
      </c>
      <c r="BM1157" s="230" t="s">
        <v>1499</v>
      </c>
    </row>
    <row r="1158" s="2" customFormat="1">
      <c r="A1158" s="39"/>
      <c r="B1158" s="40"/>
      <c r="C1158" s="41"/>
      <c r="D1158" s="232" t="s">
        <v>136</v>
      </c>
      <c r="E1158" s="41"/>
      <c r="F1158" s="233" t="s">
        <v>1500</v>
      </c>
      <c r="G1158" s="41"/>
      <c r="H1158" s="41"/>
      <c r="I1158" s="234"/>
      <c r="J1158" s="41"/>
      <c r="K1158" s="41"/>
      <c r="L1158" s="45"/>
      <c r="M1158" s="235"/>
      <c r="N1158" s="236"/>
      <c r="O1158" s="92"/>
      <c r="P1158" s="92"/>
      <c r="Q1158" s="92"/>
      <c r="R1158" s="92"/>
      <c r="S1158" s="92"/>
      <c r="T1158" s="93"/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T1158" s="18" t="s">
        <v>136</v>
      </c>
      <c r="AU1158" s="18" t="s">
        <v>89</v>
      </c>
    </row>
    <row r="1159" s="2" customFormat="1">
      <c r="A1159" s="39"/>
      <c r="B1159" s="40"/>
      <c r="C1159" s="219" t="s">
        <v>1501</v>
      </c>
      <c r="D1159" s="219" t="s">
        <v>130</v>
      </c>
      <c r="E1159" s="220" t="s">
        <v>1502</v>
      </c>
      <c r="F1159" s="221" t="s">
        <v>1503</v>
      </c>
      <c r="G1159" s="222" t="s">
        <v>923</v>
      </c>
      <c r="H1159" s="223">
        <v>2</v>
      </c>
      <c r="I1159" s="224"/>
      <c r="J1159" s="225">
        <f>ROUND(I1159*H1159,2)</f>
        <v>0</v>
      </c>
      <c r="K1159" s="221" t="s">
        <v>1</v>
      </c>
      <c r="L1159" s="45"/>
      <c r="M1159" s="226" t="s">
        <v>1</v>
      </c>
      <c r="N1159" s="227" t="s">
        <v>44</v>
      </c>
      <c r="O1159" s="92"/>
      <c r="P1159" s="228">
        <f>O1159*H1159</f>
        <v>0</v>
      </c>
      <c r="Q1159" s="228">
        <v>0</v>
      </c>
      <c r="R1159" s="228">
        <f>Q1159*H1159</f>
        <v>0</v>
      </c>
      <c r="S1159" s="228">
        <v>0</v>
      </c>
      <c r="T1159" s="229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30" t="s">
        <v>206</v>
      </c>
      <c r="AT1159" s="230" t="s">
        <v>130</v>
      </c>
      <c r="AU1159" s="230" t="s">
        <v>89</v>
      </c>
      <c r="AY1159" s="18" t="s">
        <v>127</v>
      </c>
      <c r="BE1159" s="231">
        <f>IF(N1159="základní",J1159,0)</f>
        <v>0</v>
      </c>
      <c r="BF1159" s="231">
        <f>IF(N1159="snížená",J1159,0)</f>
        <v>0</v>
      </c>
      <c r="BG1159" s="231">
        <f>IF(N1159="zákl. přenesená",J1159,0)</f>
        <v>0</v>
      </c>
      <c r="BH1159" s="231">
        <f>IF(N1159="sníž. přenesená",J1159,0)</f>
        <v>0</v>
      </c>
      <c r="BI1159" s="231">
        <f>IF(N1159="nulová",J1159,0)</f>
        <v>0</v>
      </c>
      <c r="BJ1159" s="18" t="s">
        <v>87</v>
      </c>
      <c r="BK1159" s="231">
        <f>ROUND(I1159*H1159,2)</f>
        <v>0</v>
      </c>
      <c r="BL1159" s="18" t="s">
        <v>206</v>
      </c>
      <c r="BM1159" s="230" t="s">
        <v>1504</v>
      </c>
    </row>
    <row r="1160" s="2" customFormat="1">
      <c r="A1160" s="39"/>
      <c r="B1160" s="40"/>
      <c r="C1160" s="41"/>
      <c r="D1160" s="232" t="s">
        <v>136</v>
      </c>
      <c r="E1160" s="41"/>
      <c r="F1160" s="233" t="s">
        <v>1505</v>
      </c>
      <c r="G1160" s="41"/>
      <c r="H1160" s="41"/>
      <c r="I1160" s="234"/>
      <c r="J1160" s="41"/>
      <c r="K1160" s="41"/>
      <c r="L1160" s="45"/>
      <c r="M1160" s="235"/>
      <c r="N1160" s="236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136</v>
      </c>
      <c r="AU1160" s="18" t="s">
        <v>89</v>
      </c>
    </row>
    <row r="1161" s="2" customFormat="1">
      <c r="A1161" s="39"/>
      <c r="B1161" s="40"/>
      <c r="C1161" s="219" t="s">
        <v>1506</v>
      </c>
      <c r="D1161" s="219" t="s">
        <v>130</v>
      </c>
      <c r="E1161" s="220" t="s">
        <v>1507</v>
      </c>
      <c r="F1161" s="221" t="s">
        <v>1508</v>
      </c>
      <c r="G1161" s="222" t="s">
        <v>923</v>
      </c>
      <c r="H1161" s="223">
        <v>5</v>
      </c>
      <c r="I1161" s="224"/>
      <c r="J1161" s="225">
        <f>ROUND(I1161*H1161,2)</f>
        <v>0</v>
      </c>
      <c r="K1161" s="221" t="s">
        <v>1</v>
      </c>
      <c r="L1161" s="45"/>
      <c r="M1161" s="226" t="s">
        <v>1</v>
      </c>
      <c r="N1161" s="227" t="s">
        <v>44</v>
      </c>
      <c r="O1161" s="92"/>
      <c r="P1161" s="228">
        <f>O1161*H1161</f>
        <v>0</v>
      </c>
      <c r="Q1161" s="228">
        <v>0</v>
      </c>
      <c r="R1161" s="228">
        <f>Q1161*H1161</f>
        <v>0</v>
      </c>
      <c r="S1161" s="228">
        <v>0</v>
      </c>
      <c r="T1161" s="229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0" t="s">
        <v>206</v>
      </c>
      <c r="AT1161" s="230" t="s">
        <v>130</v>
      </c>
      <c r="AU1161" s="230" t="s">
        <v>89</v>
      </c>
      <c r="AY1161" s="18" t="s">
        <v>127</v>
      </c>
      <c r="BE1161" s="231">
        <f>IF(N1161="základní",J1161,0)</f>
        <v>0</v>
      </c>
      <c r="BF1161" s="231">
        <f>IF(N1161="snížená",J1161,0)</f>
        <v>0</v>
      </c>
      <c r="BG1161" s="231">
        <f>IF(N1161="zákl. přenesená",J1161,0)</f>
        <v>0</v>
      </c>
      <c r="BH1161" s="231">
        <f>IF(N1161="sníž. přenesená",J1161,0)</f>
        <v>0</v>
      </c>
      <c r="BI1161" s="231">
        <f>IF(N1161="nulová",J1161,0)</f>
        <v>0</v>
      </c>
      <c r="BJ1161" s="18" t="s">
        <v>87</v>
      </c>
      <c r="BK1161" s="231">
        <f>ROUND(I1161*H1161,2)</f>
        <v>0</v>
      </c>
      <c r="BL1161" s="18" t="s">
        <v>206</v>
      </c>
      <c r="BM1161" s="230" t="s">
        <v>1509</v>
      </c>
    </row>
    <row r="1162" s="2" customFormat="1">
      <c r="A1162" s="39"/>
      <c r="B1162" s="40"/>
      <c r="C1162" s="41"/>
      <c r="D1162" s="232" t="s">
        <v>136</v>
      </c>
      <c r="E1162" s="41"/>
      <c r="F1162" s="233" t="s">
        <v>1510</v>
      </c>
      <c r="G1162" s="41"/>
      <c r="H1162" s="41"/>
      <c r="I1162" s="234"/>
      <c r="J1162" s="41"/>
      <c r="K1162" s="41"/>
      <c r="L1162" s="45"/>
      <c r="M1162" s="235"/>
      <c r="N1162" s="236"/>
      <c r="O1162" s="92"/>
      <c r="P1162" s="92"/>
      <c r="Q1162" s="92"/>
      <c r="R1162" s="92"/>
      <c r="S1162" s="92"/>
      <c r="T1162" s="93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136</v>
      </c>
      <c r="AU1162" s="18" t="s">
        <v>89</v>
      </c>
    </row>
    <row r="1163" s="2" customFormat="1" ht="44.25" customHeight="1">
      <c r="A1163" s="39"/>
      <c r="B1163" s="40"/>
      <c r="C1163" s="219" t="s">
        <v>1511</v>
      </c>
      <c r="D1163" s="219" t="s">
        <v>130</v>
      </c>
      <c r="E1163" s="220" t="s">
        <v>1512</v>
      </c>
      <c r="F1163" s="221" t="s">
        <v>1513</v>
      </c>
      <c r="G1163" s="222" t="s">
        <v>923</v>
      </c>
      <c r="H1163" s="223">
        <v>1</v>
      </c>
      <c r="I1163" s="224"/>
      <c r="J1163" s="225">
        <f>ROUND(I1163*H1163,2)</f>
        <v>0</v>
      </c>
      <c r="K1163" s="221" t="s">
        <v>1</v>
      </c>
      <c r="L1163" s="45"/>
      <c r="M1163" s="226" t="s">
        <v>1</v>
      </c>
      <c r="N1163" s="227" t="s">
        <v>44</v>
      </c>
      <c r="O1163" s="92"/>
      <c r="P1163" s="228">
        <f>O1163*H1163</f>
        <v>0</v>
      </c>
      <c r="Q1163" s="228">
        <v>0</v>
      </c>
      <c r="R1163" s="228">
        <f>Q1163*H1163</f>
        <v>0</v>
      </c>
      <c r="S1163" s="228">
        <v>0</v>
      </c>
      <c r="T1163" s="229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30" t="s">
        <v>206</v>
      </c>
      <c r="AT1163" s="230" t="s">
        <v>130</v>
      </c>
      <c r="AU1163" s="230" t="s">
        <v>89</v>
      </c>
      <c r="AY1163" s="18" t="s">
        <v>127</v>
      </c>
      <c r="BE1163" s="231">
        <f>IF(N1163="základní",J1163,0)</f>
        <v>0</v>
      </c>
      <c r="BF1163" s="231">
        <f>IF(N1163="snížená",J1163,0)</f>
        <v>0</v>
      </c>
      <c r="BG1163" s="231">
        <f>IF(N1163="zákl. přenesená",J1163,0)</f>
        <v>0</v>
      </c>
      <c r="BH1163" s="231">
        <f>IF(N1163="sníž. přenesená",J1163,0)</f>
        <v>0</v>
      </c>
      <c r="BI1163" s="231">
        <f>IF(N1163="nulová",J1163,0)</f>
        <v>0</v>
      </c>
      <c r="BJ1163" s="18" t="s">
        <v>87</v>
      </c>
      <c r="BK1163" s="231">
        <f>ROUND(I1163*H1163,2)</f>
        <v>0</v>
      </c>
      <c r="BL1163" s="18" t="s">
        <v>206</v>
      </c>
      <c r="BM1163" s="230" t="s">
        <v>1514</v>
      </c>
    </row>
    <row r="1164" s="2" customFormat="1">
      <c r="A1164" s="39"/>
      <c r="B1164" s="40"/>
      <c r="C1164" s="41"/>
      <c r="D1164" s="232" t="s">
        <v>136</v>
      </c>
      <c r="E1164" s="41"/>
      <c r="F1164" s="233" t="s">
        <v>1515</v>
      </c>
      <c r="G1164" s="41"/>
      <c r="H1164" s="41"/>
      <c r="I1164" s="234"/>
      <c r="J1164" s="41"/>
      <c r="K1164" s="41"/>
      <c r="L1164" s="45"/>
      <c r="M1164" s="235"/>
      <c r="N1164" s="236"/>
      <c r="O1164" s="92"/>
      <c r="P1164" s="92"/>
      <c r="Q1164" s="92"/>
      <c r="R1164" s="92"/>
      <c r="S1164" s="92"/>
      <c r="T1164" s="93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136</v>
      </c>
      <c r="AU1164" s="18" t="s">
        <v>89</v>
      </c>
    </row>
    <row r="1165" s="2" customFormat="1" ht="44.25" customHeight="1">
      <c r="A1165" s="39"/>
      <c r="B1165" s="40"/>
      <c r="C1165" s="219" t="s">
        <v>1516</v>
      </c>
      <c r="D1165" s="219" t="s">
        <v>130</v>
      </c>
      <c r="E1165" s="220" t="s">
        <v>1517</v>
      </c>
      <c r="F1165" s="221" t="s">
        <v>1518</v>
      </c>
      <c r="G1165" s="222" t="s">
        <v>923</v>
      </c>
      <c r="H1165" s="223">
        <v>2</v>
      </c>
      <c r="I1165" s="224"/>
      <c r="J1165" s="225">
        <f>ROUND(I1165*H1165,2)</f>
        <v>0</v>
      </c>
      <c r="K1165" s="221" t="s">
        <v>1</v>
      </c>
      <c r="L1165" s="45"/>
      <c r="M1165" s="226" t="s">
        <v>1</v>
      </c>
      <c r="N1165" s="227" t="s">
        <v>44</v>
      </c>
      <c r="O1165" s="92"/>
      <c r="P1165" s="228">
        <f>O1165*H1165</f>
        <v>0</v>
      </c>
      <c r="Q1165" s="228">
        <v>0</v>
      </c>
      <c r="R1165" s="228">
        <f>Q1165*H1165</f>
        <v>0</v>
      </c>
      <c r="S1165" s="228">
        <v>0</v>
      </c>
      <c r="T1165" s="229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30" t="s">
        <v>206</v>
      </c>
      <c r="AT1165" s="230" t="s">
        <v>130</v>
      </c>
      <c r="AU1165" s="230" t="s">
        <v>89</v>
      </c>
      <c r="AY1165" s="18" t="s">
        <v>127</v>
      </c>
      <c r="BE1165" s="231">
        <f>IF(N1165="základní",J1165,0)</f>
        <v>0</v>
      </c>
      <c r="BF1165" s="231">
        <f>IF(N1165="snížená",J1165,0)</f>
        <v>0</v>
      </c>
      <c r="BG1165" s="231">
        <f>IF(N1165="zákl. přenesená",J1165,0)</f>
        <v>0</v>
      </c>
      <c r="BH1165" s="231">
        <f>IF(N1165="sníž. přenesená",J1165,0)</f>
        <v>0</v>
      </c>
      <c r="BI1165" s="231">
        <f>IF(N1165="nulová",J1165,0)</f>
        <v>0</v>
      </c>
      <c r="BJ1165" s="18" t="s">
        <v>87</v>
      </c>
      <c r="BK1165" s="231">
        <f>ROUND(I1165*H1165,2)</f>
        <v>0</v>
      </c>
      <c r="BL1165" s="18" t="s">
        <v>206</v>
      </c>
      <c r="BM1165" s="230" t="s">
        <v>1519</v>
      </c>
    </row>
    <row r="1166" s="2" customFormat="1">
      <c r="A1166" s="39"/>
      <c r="B1166" s="40"/>
      <c r="C1166" s="41"/>
      <c r="D1166" s="232" t="s">
        <v>136</v>
      </c>
      <c r="E1166" s="41"/>
      <c r="F1166" s="233" t="s">
        <v>1520</v>
      </c>
      <c r="G1166" s="41"/>
      <c r="H1166" s="41"/>
      <c r="I1166" s="234"/>
      <c r="J1166" s="41"/>
      <c r="K1166" s="41"/>
      <c r="L1166" s="45"/>
      <c r="M1166" s="235"/>
      <c r="N1166" s="236"/>
      <c r="O1166" s="92"/>
      <c r="P1166" s="92"/>
      <c r="Q1166" s="92"/>
      <c r="R1166" s="92"/>
      <c r="S1166" s="92"/>
      <c r="T1166" s="93"/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T1166" s="18" t="s">
        <v>136</v>
      </c>
      <c r="AU1166" s="18" t="s">
        <v>89</v>
      </c>
    </row>
    <row r="1167" s="2" customFormat="1">
      <c r="A1167" s="39"/>
      <c r="B1167" s="40"/>
      <c r="C1167" s="219" t="s">
        <v>1521</v>
      </c>
      <c r="D1167" s="219" t="s">
        <v>130</v>
      </c>
      <c r="E1167" s="220" t="s">
        <v>1522</v>
      </c>
      <c r="F1167" s="221" t="s">
        <v>1523</v>
      </c>
      <c r="G1167" s="222" t="s">
        <v>923</v>
      </c>
      <c r="H1167" s="223">
        <v>1</v>
      </c>
      <c r="I1167" s="224"/>
      <c r="J1167" s="225">
        <f>ROUND(I1167*H1167,2)</f>
        <v>0</v>
      </c>
      <c r="K1167" s="221" t="s">
        <v>1</v>
      </c>
      <c r="L1167" s="45"/>
      <c r="M1167" s="226" t="s">
        <v>1</v>
      </c>
      <c r="N1167" s="227" t="s">
        <v>44</v>
      </c>
      <c r="O1167" s="92"/>
      <c r="P1167" s="228">
        <f>O1167*H1167</f>
        <v>0</v>
      </c>
      <c r="Q1167" s="228">
        <v>0</v>
      </c>
      <c r="R1167" s="228">
        <f>Q1167*H1167</f>
        <v>0</v>
      </c>
      <c r="S1167" s="228">
        <v>0</v>
      </c>
      <c r="T1167" s="229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0" t="s">
        <v>206</v>
      </c>
      <c r="AT1167" s="230" t="s">
        <v>130</v>
      </c>
      <c r="AU1167" s="230" t="s">
        <v>89</v>
      </c>
      <c r="AY1167" s="18" t="s">
        <v>127</v>
      </c>
      <c r="BE1167" s="231">
        <f>IF(N1167="základní",J1167,0)</f>
        <v>0</v>
      </c>
      <c r="BF1167" s="231">
        <f>IF(N1167="snížená",J1167,0)</f>
        <v>0</v>
      </c>
      <c r="BG1167" s="231">
        <f>IF(N1167="zákl. přenesená",J1167,0)</f>
        <v>0</v>
      </c>
      <c r="BH1167" s="231">
        <f>IF(N1167="sníž. přenesená",J1167,0)</f>
        <v>0</v>
      </c>
      <c r="BI1167" s="231">
        <f>IF(N1167="nulová",J1167,0)</f>
        <v>0</v>
      </c>
      <c r="BJ1167" s="18" t="s">
        <v>87</v>
      </c>
      <c r="BK1167" s="231">
        <f>ROUND(I1167*H1167,2)</f>
        <v>0</v>
      </c>
      <c r="BL1167" s="18" t="s">
        <v>206</v>
      </c>
      <c r="BM1167" s="230" t="s">
        <v>1524</v>
      </c>
    </row>
    <row r="1168" s="2" customFormat="1">
      <c r="A1168" s="39"/>
      <c r="B1168" s="40"/>
      <c r="C1168" s="41"/>
      <c r="D1168" s="232" t="s">
        <v>136</v>
      </c>
      <c r="E1168" s="41"/>
      <c r="F1168" s="233" t="s">
        <v>1525</v>
      </c>
      <c r="G1168" s="41"/>
      <c r="H1168" s="41"/>
      <c r="I1168" s="234"/>
      <c r="J1168" s="41"/>
      <c r="K1168" s="41"/>
      <c r="L1168" s="45"/>
      <c r="M1168" s="235"/>
      <c r="N1168" s="236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136</v>
      </c>
      <c r="AU1168" s="18" t="s">
        <v>89</v>
      </c>
    </row>
    <row r="1169" s="2" customFormat="1">
      <c r="A1169" s="39"/>
      <c r="B1169" s="40"/>
      <c r="C1169" s="219" t="s">
        <v>1526</v>
      </c>
      <c r="D1169" s="219" t="s">
        <v>130</v>
      </c>
      <c r="E1169" s="220" t="s">
        <v>1527</v>
      </c>
      <c r="F1169" s="221" t="s">
        <v>1528</v>
      </c>
      <c r="G1169" s="222" t="s">
        <v>923</v>
      </c>
      <c r="H1169" s="223">
        <v>1</v>
      </c>
      <c r="I1169" s="224"/>
      <c r="J1169" s="225">
        <f>ROUND(I1169*H1169,2)</f>
        <v>0</v>
      </c>
      <c r="K1169" s="221" t="s">
        <v>1</v>
      </c>
      <c r="L1169" s="45"/>
      <c r="M1169" s="226" t="s">
        <v>1</v>
      </c>
      <c r="N1169" s="227" t="s">
        <v>44</v>
      </c>
      <c r="O1169" s="92"/>
      <c r="P1169" s="228">
        <f>O1169*H1169</f>
        <v>0</v>
      </c>
      <c r="Q1169" s="228">
        <v>0</v>
      </c>
      <c r="R1169" s="228">
        <f>Q1169*H1169</f>
        <v>0</v>
      </c>
      <c r="S1169" s="228">
        <v>0</v>
      </c>
      <c r="T1169" s="229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0" t="s">
        <v>206</v>
      </c>
      <c r="AT1169" s="230" t="s">
        <v>130</v>
      </c>
      <c r="AU1169" s="230" t="s">
        <v>89</v>
      </c>
      <c r="AY1169" s="18" t="s">
        <v>127</v>
      </c>
      <c r="BE1169" s="231">
        <f>IF(N1169="základní",J1169,0)</f>
        <v>0</v>
      </c>
      <c r="BF1169" s="231">
        <f>IF(N1169="snížená",J1169,0)</f>
        <v>0</v>
      </c>
      <c r="BG1169" s="231">
        <f>IF(N1169="zákl. přenesená",J1169,0)</f>
        <v>0</v>
      </c>
      <c r="BH1169" s="231">
        <f>IF(N1169="sníž. přenesená",J1169,0)</f>
        <v>0</v>
      </c>
      <c r="BI1169" s="231">
        <f>IF(N1169="nulová",J1169,0)</f>
        <v>0</v>
      </c>
      <c r="BJ1169" s="18" t="s">
        <v>87</v>
      </c>
      <c r="BK1169" s="231">
        <f>ROUND(I1169*H1169,2)</f>
        <v>0</v>
      </c>
      <c r="BL1169" s="18" t="s">
        <v>206</v>
      </c>
      <c r="BM1169" s="230" t="s">
        <v>1529</v>
      </c>
    </row>
    <row r="1170" s="2" customFormat="1">
      <c r="A1170" s="39"/>
      <c r="B1170" s="40"/>
      <c r="C1170" s="41"/>
      <c r="D1170" s="232" t="s">
        <v>136</v>
      </c>
      <c r="E1170" s="41"/>
      <c r="F1170" s="233" t="s">
        <v>1530</v>
      </c>
      <c r="G1170" s="41"/>
      <c r="H1170" s="41"/>
      <c r="I1170" s="234"/>
      <c r="J1170" s="41"/>
      <c r="K1170" s="41"/>
      <c r="L1170" s="45"/>
      <c r="M1170" s="235"/>
      <c r="N1170" s="236"/>
      <c r="O1170" s="92"/>
      <c r="P1170" s="92"/>
      <c r="Q1170" s="92"/>
      <c r="R1170" s="92"/>
      <c r="S1170" s="92"/>
      <c r="T1170" s="93"/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T1170" s="18" t="s">
        <v>136</v>
      </c>
      <c r="AU1170" s="18" t="s">
        <v>89</v>
      </c>
    </row>
    <row r="1171" s="2" customFormat="1">
      <c r="A1171" s="39"/>
      <c r="B1171" s="40"/>
      <c r="C1171" s="219" t="s">
        <v>1531</v>
      </c>
      <c r="D1171" s="219" t="s">
        <v>130</v>
      </c>
      <c r="E1171" s="220" t="s">
        <v>1532</v>
      </c>
      <c r="F1171" s="221" t="s">
        <v>1533</v>
      </c>
      <c r="G1171" s="222" t="s">
        <v>923</v>
      </c>
      <c r="H1171" s="223">
        <v>4</v>
      </c>
      <c r="I1171" s="224"/>
      <c r="J1171" s="225">
        <f>ROUND(I1171*H1171,2)</f>
        <v>0</v>
      </c>
      <c r="K1171" s="221" t="s">
        <v>1</v>
      </c>
      <c r="L1171" s="45"/>
      <c r="M1171" s="226" t="s">
        <v>1</v>
      </c>
      <c r="N1171" s="227" t="s">
        <v>44</v>
      </c>
      <c r="O1171" s="92"/>
      <c r="P1171" s="228">
        <f>O1171*H1171</f>
        <v>0</v>
      </c>
      <c r="Q1171" s="228">
        <v>0</v>
      </c>
      <c r="R1171" s="228">
        <f>Q1171*H1171</f>
        <v>0</v>
      </c>
      <c r="S1171" s="228">
        <v>0</v>
      </c>
      <c r="T1171" s="229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30" t="s">
        <v>206</v>
      </c>
      <c r="AT1171" s="230" t="s">
        <v>130</v>
      </c>
      <c r="AU1171" s="230" t="s">
        <v>89</v>
      </c>
      <c r="AY1171" s="18" t="s">
        <v>127</v>
      </c>
      <c r="BE1171" s="231">
        <f>IF(N1171="základní",J1171,0)</f>
        <v>0</v>
      </c>
      <c r="BF1171" s="231">
        <f>IF(N1171="snížená",J1171,0)</f>
        <v>0</v>
      </c>
      <c r="BG1171" s="231">
        <f>IF(N1171="zákl. přenesená",J1171,0)</f>
        <v>0</v>
      </c>
      <c r="BH1171" s="231">
        <f>IF(N1171="sníž. přenesená",J1171,0)</f>
        <v>0</v>
      </c>
      <c r="BI1171" s="231">
        <f>IF(N1171="nulová",J1171,0)</f>
        <v>0</v>
      </c>
      <c r="BJ1171" s="18" t="s">
        <v>87</v>
      </c>
      <c r="BK1171" s="231">
        <f>ROUND(I1171*H1171,2)</f>
        <v>0</v>
      </c>
      <c r="BL1171" s="18" t="s">
        <v>206</v>
      </c>
      <c r="BM1171" s="230" t="s">
        <v>1534</v>
      </c>
    </row>
    <row r="1172" s="2" customFormat="1">
      <c r="A1172" s="39"/>
      <c r="B1172" s="40"/>
      <c r="C1172" s="41"/>
      <c r="D1172" s="232" t="s">
        <v>136</v>
      </c>
      <c r="E1172" s="41"/>
      <c r="F1172" s="233" t="s">
        <v>1533</v>
      </c>
      <c r="G1172" s="41"/>
      <c r="H1172" s="41"/>
      <c r="I1172" s="234"/>
      <c r="J1172" s="41"/>
      <c r="K1172" s="41"/>
      <c r="L1172" s="45"/>
      <c r="M1172" s="235"/>
      <c r="N1172" s="236"/>
      <c r="O1172" s="92"/>
      <c r="P1172" s="92"/>
      <c r="Q1172" s="92"/>
      <c r="R1172" s="92"/>
      <c r="S1172" s="92"/>
      <c r="T1172" s="93"/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T1172" s="18" t="s">
        <v>136</v>
      </c>
      <c r="AU1172" s="18" t="s">
        <v>89</v>
      </c>
    </row>
    <row r="1173" s="2" customFormat="1">
      <c r="A1173" s="39"/>
      <c r="B1173" s="40"/>
      <c r="C1173" s="219" t="s">
        <v>1535</v>
      </c>
      <c r="D1173" s="219" t="s">
        <v>130</v>
      </c>
      <c r="E1173" s="220" t="s">
        <v>1536</v>
      </c>
      <c r="F1173" s="221" t="s">
        <v>1537</v>
      </c>
      <c r="G1173" s="222" t="s">
        <v>923</v>
      </c>
      <c r="H1173" s="223">
        <v>2</v>
      </c>
      <c r="I1173" s="224"/>
      <c r="J1173" s="225">
        <f>ROUND(I1173*H1173,2)</f>
        <v>0</v>
      </c>
      <c r="K1173" s="221" t="s">
        <v>1</v>
      </c>
      <c r="L1173" s="45"/>
      <c r="M1173" s="226" t="s">
        <v>1</v>
      </c>
      <c r="N1173" s="227" t="s">
        <v>44</v>
      </c>
      <c r="O1173" s="92"/>
      <c r="P1173" s="228">
        <f>O1173*H1173</f>
        <v>0</v>
      </c>
      <c r="Q1173" s="228">
        <v>0</v>
      </c>
      <c r="R1173" s="228">
        <f>Q1173*H1173</f>
        <v>0</v>
      </c>
      <c r="S1173" s="228">
        <v>0</v>
      </c>
      <c r="T1173" s="229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0" t="s">
        <v>206</v>
      </c>
      <c r="AT1173" s="230" t="s">
        <v>130</v>
      </c>
      <c r="AU1173" s="230" t="s">
        <v>89</v>
      </c>
      <c r="AY1173" s="18" t="s">
        <v>127</v>
      </c>
      <c r="BE1173" s="231">
        <f>IF(N1173="základní",J1173,0)</f>
        <v>0</v>
      </c>
      <c r="BF1173" s="231">
        <f>IF(N1173="snížená",J1173,0)</f>
        <v>0</v>
      </c>
      <c r="BG1173" s="231">
        <f>IF(N1173="zákl. přenesená",J1173,0)</f>
        <v>0</v>
      </c>
      <c r="BH1173" s="231">
        <f>IF(N1173="sníž. přenesená",J1173,0)</f>
        <v>0</v>
      </c>
      <c r="BI1173" s="231">
        <f>IF(N1173="nulová",J1173,0)</f>
        <v>0</v>
      </c>
      <c r="BJ1173" s="18" t="s">
        <v>87</v>
      </c>
      <c r="BK1173" s="231">
        <f>ROUND(I1173*H1173,2)</f>
        <v>0</v>
      </c>
      <c r="BL1173" s="18" t="s">
        <v>206</v>
      </c>
      <c r="BM1173" s="230" t="s">
        <v>1538</v>
      </c>
    </row>
    <row r="1174" s="2" customFormat="1">
      <c r="A1174" s="39"/>
      <c r="B1174" s="40"/>
      <c r="C1174" s="41"/>
      <c r="D1174" s="232" t="s">
        <v>136</v>
      </c>
      <c r="E1174" s="41"/>
      <c r="F1174" s="233" t="s">
        <v>1537</v>
      </c>
      <c r="G1174" s="41"/>
      <c r="H1174" s="41"/>
      <c r="I1174" s="234"/>
      <c r="J1174" s="41"/>
      <c r="K1174" s="41"/>
      <c r="L1174" s="45"/>
      <c r="M1174" s="235"/>
      <c r="N1174" s="236"/>
      <c r="O1174" s="92"/>
      <c r="P1174" s="92"/>
      <c r="Q1174" s="92"/>
      <c r="R1174" s="92"/>
      <c r="S1174" s="92"/>
      <c r="T1174" s="93"/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T1174" s="18" t="s">
        <v>136</v>
      </c>
      <c r="AU1174" s="18" t="s">
        <v>89</v>
      </c>
    </row>
    <row r="1175" s="2" customFormat="1">
      <c r="A1175" s="39"/>
      <c r="B1175" s="40"/>
      <c r="C1175" s="219" t="s">
        <v>1539</v>
      </c>
      <c r="D1175" s="219" t="s">
        <v>130</v>
      </c>
      <c r="E1175" s="220" t="s">
        <v>1540</v>
      </c>
      <c r="F1175" s="221" t="s">
        <v>1541</v>
      </c>
      <c r="G1175" s="222" t="s">
        <v>923</v>
      </c>
      <c r="H1175" s="223">
        <v>10</v>
      </c>
      <c r="I1175" s="224"/>
      <c r="J1175" s="225">
        <f>ROUND(I1175*H1175,2)</f>
        <v>0</v>
      </c>
      <c r="K1175" s="221" t="s">
        <v>1</v>
      </c>
      <c r="L1175" s="45"/>
      <c r="M1175" s="226" t="s">
        <v>1</v>
      </c>
      <c r="N1175" s="227" t="s">
        <v>44</v>
      </c>
      <c r="O1175" s="92"/>
      <c r="P1175" s="228">
        <f>O1175*H1175</f>
        <v>0</v>
      </c>
      <c r="Q1175" s="228">
        <v>0</v>
      </c>
      <c r="R1175" s="228">
        <f>Q1175*H1175</f>
        <v>0</v>
      </c>
      <c r="S1175" s="228">
        <v>0</v>
      </c>
      <c r="T1175" s="229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30" t="s">
        <v>206</v>
      </c>
      <c r="AT1175" s="230" t="s">
        <v>130</v>
      </c>
      <c r="AU1175" s="230" t="s">
        <v>89</v>
      </c>
      <c r="AY1175" s="18" t="s">
        <v>127</v>
      </c>
      <c r="BE1175" s="231">
        <f>IF(N1175="základní",J1175,0)</f>
        <v>0</v>
      </c>
      <c r="BF1175" s="231">
        <f>IF(N1175="snížená",J1175,0)</f>
        <v>0</v>
      </c>
      <c r="BG1175" s="231">
        <f>IF(N1175="zákl. přenesená",J1175,0)</f>
        <v>0</v>
      </c>
      <c r="BH1175" s="231">
        <f>IF(N1175="sníž. přenesená",J1175,0)</f>
        <v>0</v>
      </c>
      <c r="BI1175" s="231">
        <f>IF(N1175="nulová",J1175,0)</f>
        <v>0</v>
      </c>
      <c r="BJ1175" s="18" t="s">
        <v>87</v>
      </c>
      <c r="BK1175" s="231">
        <f>ROUND(I1175*H1175,2)</f>
        <v>0</v>
      </c>
      <c r="BL1175" s="18" t="s">
        <v>206</v>
      </c>
      <c r="BM1175" s="230" t="s">
        <v>1542</v>
      </c>
    </row>
    <row r="1176" s="2" customFormat="1">
      <c r="A1176" s="39"/>
      <c r="B1176" s="40"/>
      <c r="C1176" s="41"/>
      <c r="D1176" s="232" t="s">
        <v>136</v>
      </c>
      <c r="E1176" s="41"/>
      <c r="F1176" s="233" t="s">
        <v>1541</v>
      </c>
      <c r="G1176" s="41"/>
      <c r="H1176" s="41"/>
      <c r="I1176" s="234"/>
      <c r="J1176" s="41"/>
      <c r="K1176" s="41"/>
      <c r="L1176" s="45"/>
      <c r="M1176" s="235"/>
      <c r="N1176" s="236"/>
      <c r="O1176" s="92"/>
      <c r="P1176" s="92"/>
      <c r="Q1176" s="92"/>
      <c r="R1176" s="92"/>
      <c r="S1176" s="92"/>
      <c r="T1176" s="93"/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T1176" s="18" t="s">
        <v>136</v>
      </c>
      <c r="AU1176" s="18" t="s">
        <v>89</v>
      </c>
    </row>
    <row r="1177" s="2" customFormat="1" ht="21.75" customHeight="1">
      <c r="A1177" s="39"/>
      <c r="B1177" s="40"/>
      <c r="C1177" s="219" t="s">
        <v>1543</v>
      </c>
      <c r="D1177" s="219" t="s">
        <v>130</v>
      </c>
      <c r="E1177" s="220" t="s">
        <v>1544</v>
      </c>
      <c r="F1177" s="221" t="s">
        <v>1545</v>
      </c>
      <c r="G1177" s="222" t="s">
        <v>923</v>
      </c>
      <c r="H1177" s="223">
        <v>1</v>
      </c>
      <c r="I1177" s="224"/>
      <c r="J1177" s="225">
        <f>ROUND(I1177*H1177,2)</f>
        <v>0</v>
      </c>
      <c r="K1177" s="221" t="s">
        <v>1</v>
      </c>
      <c r="L1177" s="45"/>
      <c r="M1177" s="226" t="s">
        <v>1</v>
      </c>
      <c r="N1177" s="227" t="s">
        <v>44</v>
      </c>
      <c r="O1177" s="92"/>
      <c r="P1177" s="228">
        <f>O1177*H1177</f>
        <v>0</v>
      </c>
      <c r="Q1177" s="228">
        <v>0</v>
      </c>
      <c r="R1177" s="228">
        <f>Q1177*H1177</f>
        <v>0</v>
      </c>
      <c r="S1177" s="228">
        <v>0</v>
      </c>
      <c r="T1177" s="229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0" t="s">
        <v>134</v>
      </c>
      <c r="AT1177" s="230" t="s">
        <v>130</v>
      </c>
      <c r="AU1177" s="230" t="s">
        <v>89</v>
      </c>
      <c r="AY1177" s="18" t="s">
        <v>127</v>
      </c>
      <c r="BE1177" s="231">
        <f>IF(N1177="základní",J1177,0)</f>
        <v>0</v>
      </c>
      <c r="BF1177" s="231">
        <f>IF(N1177="snížená",J1177,0)</f>
        <v>0</v>
      </c>
      <c r="BG1177" s="231">
        <f>IF(N1177="zákl. přenesená",J1177,0)</f>
        <v>0</v>
      </c>
      <c r="BH1177" s="231">
        <f>IF(N1177="sníž. přenesená",J1177,0)</f>
        <v>0</v>
      </c>
      <c r="BI1177" s="231">
        <f>IF(N1177="nulová",J1177,0)</f>
        <v>0</v>
      </c>
      <c r="BJ1177" s="18" t="s">
        <v>87</v>
      </c>
      <c r="BK1177" s="231">
        <f>ROUND(I1177*H1177,2)</f>
        <v>0</v>
      </c>
      <c r="BL1177" s="18" t="s">
        <v>134</v>
      </c>
      <c r="BM1177" s="230" t="s">
        <v>1546</v>
      </c>
    </row>
    <row r="1178" s="2" customFormat="1">
      <c r="A1178" s="39"/>
      <c r="B1178" s="40"/>
      <c r="C1178" s="41"/>
      <c r="D1178" s="232" t="s">
        <v>136</v>
      </c>
      <c r="E1178" s="41"/>
      <c r="F1178" s="233" t="s">
        <v>1545</v>
      </c>
      <c r="G1178" s="41"/>
      <c r="H1178" s="41"/>
      <c r="I1178" s="234"/>
      <c r="J1178" s="41"/>
      <c r="K1178" s="41"/>
      <c r="L1178" s="45"/>
      <c r="M1178" s="235"/>
      <c r="N1178" s="236"/>
      <c r="O1178" s="92"/>
      <c r="P1178" s="92"/>
      <c r="Q1178" s="92"/>
      <c r="R1178" s="92"/>
      <c r="S1178" s="92"/>
      <c r="T1178" s="93"/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T1178" s="18" t="s">
        <v>136</v>
      </c>
      <c r="AU1178" s="18" t="s">
        <v>89</v>
      </c>
    </row>
    <row r="1179" s="2" customFormat="1" ht="21.75" customHeight="1">
      <c r="A1179" s="39"/>
      <c r="B1179" s="40"/>
      <c r="C1179" s="219" t="s">
        <v>1547</v>
      </c>
      <c r="D1179" s="219" t="s">
        <v>130</v>
      </c>
      <c r="E1179" s="220" t="s">
        <v>1548</v>
      </c>
      <c r="F1179" s="221" t="s">
        <v>1549</v>
      </c>
      <c r="G1179" s="222" t="s">
        <v>923</v>
      </c>
      <c r="H1179" s="223">
        <v>1</v>
      </c>
      <c r="I1179" s="224"/>
      <c r="J1179" s="225">
        <f>ROUND(I1179*H1179,2)</f>
        <v>0</v>
      </c>
      <c r="K1179" s="221" t="s">
        <v>1</v>
      </c>
      <c r="L1179" s="45"/>
      <c r="M1179" s="226" t="s">
        <v>1</v>
      </c>
      <c r="N1179" s="227" t="s">
        <v>44</v>
      </c>
      <c r="O1179" s="92"/>
      <c r="P1179" s="228">
        <f>O1179*H1179</f>
        <v>0</v>
      </c>
      <c r="Q1179" s="228">
        <v>0</v>
      </c>
      <c r="R1179" s="228">
        <f>Q1179*H1179</f>
        <v>0</v>
      </c>
      <c r="S1179" s="228">
        <v>0</v>
      </c>
      <c r="T1179" s="229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30" t="s">
        <v>134</v>
      </c>
      <c r="AT1179" s="230" t="s">
        <v>130</v>
      </c>
      <c r="AU1179" s="230" t="s">
        <v>89</v>
      </c>
      <c r="AY1179" s="18" t="s">
        <v>127</v>
      </c>
      <c r="BE1179" s="231">
        <f>IF(N1179="základní",J1179,0)</f>
        <v>0</v>
      </c>
      <c r="BF1179" s="231">
        <f>IF(N1179="snížená",J1179,0)</f>
        <v>0</v>
      </c>
      <c r="BG1179" s="231">
        <f>IF(N1179="zákl. přenesená",J1179,0)</f>
        <v>0</v>
      </c>
      <c r="BH1179" s="231">
        <f>IF(N1179="sníž. přenesená",J1179,0)</f>
        <v>0</v>
      </c>
      <c r="BI1179" s="231">
        <f>IF(N1179="nulová",J1179,0)</f>
        <v>0</v>
      </c>
      <c r="BJ1179" s="18" t="s">
        <v>87</v>
      </c>
      <c r="BK1179" s="231">
        <f>ROUND(I1179*H1179,2)</f>
        <v>0</v>
      </c>
      <c r="BL1179" s="18" t="s">
        <v>134</v>
      </c>
      <c r="BM1179" s="230" t="s">
        <v>1550</v>
      </c>
    </row>
    <row r="1180" s="2" customFormat="1">
      <c r="A1180" s="39"/>
      <c r="B1180" s="40"/>
      <c r="C1180" s="41"/>
      <c r="D1180" s="232" t="s">
        <v>136</v>
      </c>
      <c r="E1180" s="41"/>
      <c r="F1180" s="233" t="s">
        <v>1549</v>
      </c>
      <c r="G1180" s="41"/>
      <c r="H1180" s="41"/>
      <c r="I1180" s="234"/>
      <c r="J1180" s="41"/>
      <c r="K1180" s="41"/>
      <c r="L1180" s="45"/>
      <c r="M1180" s="235"/>
      <c r="N1180" s="236"/>
      <c r="O1180" s="92"/>
      <c r="P1180" s="92"/>
      <c r="Q1180" s="92"/>
      <c r="R1180" s="92"/>
      <c r="S1180" s="92"/>
      <c r="T1180" s="93"/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T1180" s="18" t="s">
        <v>136</v>
      </c>
      <c r="AU1180" s="18" t="s">
        <v>89</v>
      </c>
    </row>
    <row r="1181" s="2" customFormat="1">
      <c r="A1181" s="39"/>
      <c r="B1181" s="40"/>
      <c r="C1181" s="219" t="s">
        <v>1551</v>
      </c>
      <c r="D1181" s="219" t="s">
        <v>130</v>
      </c>
      <c r="E1181" s="220" t="s">
        <v>1552</v>
      </c>
      <c r="F1181" s="221" t="s">
        <v>1553</v>
      </c>
      <c r="G1181" s="222" t="s">
        <v>923</v>
      </c>
      <c r="H1181" s="223">
        <v>1</v>
      </c>
      <c r="I1181" s="224"/>
      <c r="J1181" s="225">
        <f>ROUND(I1181*H1181,2)</f>
        <v>0</v>
      </c>
      <c r="K1181" s="221" t="s">
        <v>1</v>
      </c>
      <c r="L1181" s="45"/>
      <c r="M1181" s="226" t="s">
        <v>1</v>
      </c>
      <c r="N1181" s="227" t="s">
        <v>44</v>
      </c>
      <c r="O1181" s="92"/>
      <c r="P1181" s="228">
        <f>O1181*H1181</f>
        <v>0</v>
      </c>
      <c r="Q1181" s="228">
        <v>0</v>
      </c>
      <c r="R1181" s="228">
        <f>Q1181*H1181</f>
        <v>0</v>
      </c>
      <c r="S1181" s="228">
        <v>0</v>
      </c>
      <c r="T1181" s="229">
        <f>S1181*H1181</f>
        <v>0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30" t="s">
        <v>134</v>
      </c>
      <c r="AT1181" s="230" t="s">
        <v>130</v>
      </c>
      <c r="AU1181" s="230" t="s">
        <v>89</v>
      </c>
      <c r="AY1181" s="18" t="s">
        <v>127</v>
      </c>
      <c r="BE1181" s="231">
        <f>IF(N1181="základní",J1181,0)</f>
        <v>0</v>
      </c>
      <c r="BF1181" s="231">
        <f>IF(N1181="snížená",J1181,0)</f>
        <v>0</v>
      </c>
      <c r="BG1181" s="231">
        <f>IF(N1181="zákl. přenesená",J1181,0)</f>
        <v>0</v>
      </c>
      <c r="BH1181" s="231">
        <f>IF(N1181="sníž. přenesená",J1181,0)</f>
        <v>0</v>
      </c>
      <c r="BI1181" s="231">
        <f>IF(N1181="nulová",J1181,0)</f>
        <v>0</v>
      </c>
      <c r="BJ1181" s="18" t="s">
        <v>87</v>
      </c>
      <c r="BK1181" s="231">
        <f>ROUND(I1181*H1181,2)</f>
        <v>0</v>
      </c>
      <c r="BL1181" s="18" t="s">
        <v>134</v>
      </c>
      <c r="BM1181" s="230" t="s">
        <v>1554</v>
      </c>
    </row>
    <row r="1182" s="2" customFormat="1">
      <c r="A1182" s="39"/>
      <c r="B1182" s="40"/>
      <c r="C1182" s="41"/>
      <c r="D1182" s="232" t="s">
        <v>136</v>
      </c>
      <c r="E1182" s="41"/>
      <c r="F1182" s="233" t="s">
        <v>1553</v>
      </c>
      <c r="G1182" s="41"/>
      <c r="H1182" s="41"/>
      <c r="I1182" s="234"/>
      <c r="J1182" s="41"/>
      <c r="K1182" s="41"/>
      <c r="L1182" s="45"/>
      <c r="M1182" s="235"/>
      <c r="N1182" s="236"/>
      <c r="O1182" s="92"/>
      <c r="P1182" s="92"/>
      <c r="Q1182" s="92"/>
      <c r="R1182" s="92"/>
      <c r="S1182" s="92"/>
      <c r="T1182" s="93"/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T1182" s="18" t="s">
        <v>136</v>
      </c>
      <c r="AU1182" s="18" t="s">
        <v>89</v>
      </c>
    </row>
    <row r="1183" s="2" customFormat="1">
      <c r="A1183" s="39"/>
      <c r="B1183" s="40"/>
      <c r="C1183" s="219" t="s">
        <v>1555</v>
      </c>
      <c r="D1183" s="219" t="s">
        <v>130</v>
      </c>
      <c r="E1183" s="220" t="s">
        <v>1556</v>
      </c>
      <c r="F1183" s="221" t="s">
        <v>1557</v>
      </c>
      <c r="G1183" s="222" t="s">
        <v>923</v>
      </c>
      <c r="H1183" s="223">
        <v>1</v>
      </c>
      <c r="I1183" s="224"/>
      <c r="J1183" s="225">
        <f>ROUND(I1183*H1183,2)</f>
        <v>0</v>
      </c>
      <c r="K1183" s="221" t="s">
        <v>1</v>
      </c>
      <c r="L1183" s="45"/>
      <c r="M1183" s="226" t="s">
        <v>1</v>
      </c>
      <c r="N1183" s="227" t="s">
        <v>44</v>
      </c>
      <c r="O1183" s="92"/>
      <c r="P1183" s="228">
        <f>O1183*H1183</f>
        <v>0</v>
      </c>
      <c r="Q1183" s="228">
        <v>0</v>
      </c>
      <c r="R1183" s="228">
        <f>Q1183*H1183</f>
        <v>0</v>
      </c>
      <c r="S1183" s="228">
        <v>0</v>
      </c>
      <c r="T1183" s="229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30" t="s">
        <v>134</v>
      </c>
      <c r="AT1183" s="230" t="s">
        <v>130</v>
      </c>
      <c r="AU1183" s="230" t="s">
        <v>89</v>
      </c>
      <c r="AY1183" s="18" t="s">
        <v>127</v>
      </c>
      <c r="BE1183" s="231">
        <f>IF(N1183="základní",J1183,0)</f>
        <v>0</v>
      </c>
      <c r="BF1183" s="231">
        <f>IF(N1183="snížená",J1183,0)</f>
        <v>0</v>
      </c>
      <c r="BG1183" s="231">
        <f>IF(N1183="zákl. přenesená",J1183,0)</f>
        <v>0</v>
      </c>
      <c r="BH1183" s="231">
        <f>IF(N1183="sníž. přenesená",J1183,0)</f>
        <v>0</v>
      </c>
      <c r="BI1183" s="231">
        <f>IF(N1183="nulová",J1183,0)</f>
        <v>0</v>
      </c>
      <c r="BJ1183" s="18" t="s">
        <v>87</v>
      </c>
      <c r="BK1183" s="231">
        <f>ROUND(I1183*H1183,2)</f>
        <v>0</v>
      </c>
      <c r="BL1183" s="18" t="s">
        <v>134</v>
      </c>
      <c r="BM1183" s="230" t="s">
        <v>1558</v>
      </c>
    </row>
    <row r="1184" s="2" customFormat="1">
      <c r="A1184" s="39"/>
      <c r="B1184" s="40"/>
      <c r="C1184" s="41"/>
      <c r="D1184" s="232" t="s">
        <v>136</v>
      </c>
      <c r="E1184" s="41"/>
      <c r="F1184" s="233" t="s">
        <v>1557</v>
      </c>
      <c r="G1184" s="41"/>
      <c r="H1184" s="41"/>
      <c r="I1184" s="234"/>
      <c r="J1184" s="41"/>
      <c r="K1184" s="41"/>
      <c r="L1184" s="45"/>
      <c r="M1184" s="235"/>
      <c r="N1184" s="236"/>
      <c r="O1184" s="92"/>
      <c r="P1184" s="92"/>
      <c r="Q1184" s="92"/>
      <c r="R1184" s="92"/>
      <c r="S1184" s="92"/>
      <c r="T1184" s="93"/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T1184" s="18" t="s">
        <v>136</v>
      </c>
      <c r="AU1184" s="18" t="s">
        <v>89</v>
      </c>
    </row>
    <row r="1185" s="2" customFormat="1">
      <c r="A1185" s="39"/>
      <c r="B1185" s="40"/>
      <c r="C1185" s="219" t="s">
        <v>1559</v>
      </c>
      <c r="D1185" s="219" t="s">
        <v>130</v>
      </c>
      <c r="E1185" s="220" t="s">
        <v>1560</v>
      </c>
      <c r="F1185" s="221" t="s">
        <v>1561</v>
      </c>
      <c r="G1185" s="222" t="s">
        <v>923</v>
      </c>
      <c r="H1185" s="223">
        <v>1</v>
      </c>
      <c r="I1185" s="224"/>
      <c r="J1185" s="225">
        <f>ROUND(I1185*H1185,2)</f>
        <v>0</v>
      </c>
      <c r="K1185" s="221" t="s">
        <v>1</v>
      </c>
      <c r="L1185" s="45"/>
      <c r="M1185" s="226" t="s">
        <v>1</v>
      </c>
      <c r="N1185" s="227" t="s">
        <v>44</v>
      </c>
      <c r="O1185" s="92"/>
      <c r="P1185" s="228">
        <f>O1185*H1185</f>
        <v>0</v>
      </c>
      <c r="Q1185" s="228">
        <v>0</v>
      </c>
      <c r="R1185" s="228">
        <f>Q1185*H1185</f>
        <v>0</v>
      </c>
      <c r="S1185" s="228">
        <v>0</v>
      </c>
      <c r="T1185" s="229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0" t="s">
        <v>134</v>
      </c>
      <c r="AT1185" s="230" t="s">
        <v>130</v>
      </c>
      <c r="AU1185" s="230" t="s">
        <v>89</v>
      </c>
      <c r="AY1185" s="18" t="s">
        <v>127</v>
      </c>
      <c r="BE1185" s="231">
        <f>IF(N1185="základní",J1185,0)</f>
        <v>0</v>
      </c>
      <c r="BF1185" s="231">
        <f>IF(N1185="snížená",J1185,0)</f>
        <v>0</v>
      </c>
      <c r="BG1185" s="231">
        <f>IF(N1185="zákl. přenesená",J1185,0)</f>
        <v>0</v>
      </c>
      <c r="BH1185" s="231">
        <f>IF(N1185="sníž. přenesená",J1185,0)</f>
        <v>0</v>
      </c>
      <c r="BI1185" s="231">
        <f>IF(N1185="nulová",J1185,0)</f>
        <v>0</v>
      </c>
      <c r="BJ1185" s="18" t="s">
        <v>87</v>
      </c>
      <c r="BK1185" s="231">
        <f>ROUND(I1185*H1185,2)</f>
        <v>0</v>
      </c>
      <c r="BL1185" s="18" t="s">
        <v>134</v>
      </c>
      <c r="BM1185" s="230" t="s">
        <v>1562</v>
      </c>
    </row>
    <row r="1186" s="2" customFormat="1">
      <c r="A1186" s="39"/>
      <c r="B1186" s="40"/>
      <c r="C1186" s="41"/>
      <c r="D1186" s="232" t="s">
        <v>136</v>
      </c>
      <c r="E1186" s="41"/>
      <c r="F1186" s="233" t="s">
        <v>1561</v>
      </c>
      <c r="G1186" s="41"/>
      <c r="H1186" s="41"/>
      <c r="I1186" s="234"/>
      <c r="J1186" s="41"/>
      <c r="K1186" s="41"/>
      <c r="L1186" s="45"/>
      <c r="M1186" s="235"/>
      <c r="N1186" s="236"/>
      <c r="O1186" s="92"/>
      <c r="P1186" s="92"/>
      <c r="Q1186" s="92"/>
      <c r="R1186" s="92"/>
      <c r="S1186" s="92"/>
      <c r="T1186" s="93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136</v>
      </c>
      <c r="AU1186" s="18" t="s">
        <v>89</v>
      </c>
    </row>
    <row r="1187" s="2" customFormat="1">
      <c r="A1187" s="39"/>
      <c r="B1187" s="40"/>
      <c r="C1187" s="219" t="s">
        <v>1563</v>
      </c>
      <c r="D1187" s="219" t="s">
        <v>130</v>
      </c>
      <c r="E1187" s="220" t="s">
        <v>1564</v>
      </c>
      <c r="F1187" s="221" t="s">
        <v>1565</v>
      </c>
      <c r="G1187" s="222" t="s">
        <v>144</v>
      </c>
      <c r="H1187" s="223">
        <v>0.13</v>
      </c>
      <c r="I1187" s="224"/>
      <c r="J1187" s="225">
        <f>ROUND(I1187*H1187,2)</f>
        <v>0</v>
      </c>
      <c r="K1187" s="221" t="s">
        <v>1</v>
      </c>
      <c r="L1187" s="45"/>
      <c r="M1187" s="226" t="s">
        <v>1</v>
      </c>
      <c r="N1187" s="227" t="s">
        <v>44</v>
      </c>
      <c r="O1187" s="92"/>
      <c r="P1187" s="228">
        <f>O1187*H1187</f>
        <v>0</v>
      </c>
      <c r="Q1187" s="228">
        <v>0</v>
      </c>
      <c r="R1187" s="228">
        <f>Q1187*H1187</f>
        <v>0</v>
      </c>
      <c r="S1187" s="228">
        <v>0</v>
      </c>
      <c r="T1187" s="229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30" t="s">
        <v>206</v>
      </c>
      <c r="AT1187" s="230" t="s">
        <v>130</v>
      </c>
      <c r="AU1187" s="230" t="s">
        <v>89</v>
      </c>
      <c r="AY1187" s="18" t="s">
        <v>127</v>
      </c>
      <c r="BE1187" s="231">
        <f>IF(N1187="základní",J1187,0)</f>
        <v>0</v>
      </c>
      <c r="BF1187" s="231">
        <f>IF(N1187="snížená",J1187,0)</f>
        <v>0</v>
      </c>
      <c r="BG1187" s="231">
        <f>IF(N1187="zákl. přenesená",J1187,0)</f>
        <v>0</v>
      </c>
      <c r="BH1187" s="231">
        <f>IF(N1187="sníž. přenesená",J1187,0)</f>
        <v>0</v>
      </c>
      <c r="BI1187" s="231">
        <f>IF(N1187="nulová",J1187,0)</f>
        <v>0</v>
      </c>
      <c r="BJ1187" s="18" t="s">
        <v>87</v>
      </c>
      <c r="BK1187" s="231">
        <f>ROUND(I1187*H1187,2)</f>
        <v>0</v>
      </c>
      <c r="BL1187" s="18" t="s">
        <v>206</v>
      </c>
      <c r="BM1187" s="230" t="s">
        <v>1566</v>
      </c>
    </row>
    <row r="1188" s="2" customFormat="1">
      <c r="A1188" s="39"/>
      <c r="B1188" s="40"/>
      <c r="C1188" s="41"/>
      <c r="D1188" s="232" t="s">
        <v>136</v>
      </c>
      <c r="E1188" s="41"/>
      <c r="F1188" s="233" t="s">
        <v>1567</v>
      </c>
      <c r="G1188" s="41"/>
      <c r="H1188" s="41"/>
      <c r="I1188" s="234"/>
      <c r="J1188" s="41"/>
      <c r="K1188" s="41"/>
      <c r="L1188" s="45"/>
      <c r="M1188" s="235"/>
      <c r="N1188" s="236"/>
      <c r="O1188" s="92"/>
      <c r="P1188" s="92"/>
      <c r="Q1188" s="92"/>
      <c r="R1188" s="92"/>
      <c r="S1188" s="92"/>
      <c r="T1188" s="93"/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T1188" s="18" t="s">
        <v>136</v>
      </c>
      <c r="AU1188" s="18" t="s">
        <v>89</v>
      </c>
    </row>
    <row r="1189" s="12" customFormat="1" ht="22.8" customHeight="1">
      <c r="A1189" s="12"/>
      <c r="B1189" s="203"/>
      <c r="C1189" s="204"/>
      <c r="D1189" s="205" t="s">
        <v>78</v>
      </c>
      <c r="E1189" s="217" t="s">
        <v>1568</v>
      </c>
      <c r="F1189" s="217" t="s">
        <v>1569</v>
      </c>
      <c r="G1189" s="204"/>
      <c r="H1189" s="204"/>
      <c r="I1189" s="207"/>
      <c r="J1189" s="218">
        <f>BK1189</f>
        <v>0</v>
      </c>
      <c r="K1189" s="204"/>
      <c r="L1189" s="209"/>
      <c r="M1189" s="210"/>
      <c r="N1189" s="211"/>
      <c r="O1189" s="211"/>
      <c r="P1189" s="212">
        <f>SUM(P1190:P1205)</f>
        <v>0</v>
      </c>
      <c r="Q1189" s="211"/>
      <c r="R1189" s="212">
        <f>SUM(R1190:R1205)</f>
        <v>0.024420000000000001</v>
      </c>
      <c r="S1189" s="211"/>
      <c r="T1189" s="213">
        <f>SUM(T1190:T1205)</f>
        <v>0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14" t="s">
        <v>89</v>
      </c>
      <c r="AT1189" s="215" t="s">
        <v>78</v>
      </c>
      <c r="AU1189" s="215" t="s">
        <v>87</v>
      </c>
      <c r="AY1189" s="214" t="s">
        <v>127</v>
      </c>
      <c r="BK1189" s="216">
        <f>SUM(BK1190:BK1205)</f>
        <v>0</v>
      </c>
    </row>
    <row r="1190" s="2" customFormat="1" ht="16.5" customHeight="1">
      <c r="A1190" s="39"/>
      <c r="B1190" s="40"/>
      <c r="C1190" s="219" t="s">
        <v>1570</v>
      </c>
      <c r="D1190" s="219" t="s">
        <v>130</v>
      </c>
      <c r="E1190" s="220" t="s">
        <v>1571</v>
      </c>
      <c r="F1190" s="221" t="s">
        <v>1572</v>
      </c>
      <c r="G1190" s="222" t="s">
        <v>1094</v>
      </c>
      <c r="H1190" s="223">
        <v>5</v>
      </c>
      <c r="I1190" s="224"/>
      <c r="J1190" s="225">
        <f>ROUND(I1190*H1190,2)</f>
        <v>0</v>
      </c>
      <c r="K1190" s="221" t="s">
        <v>1</v>
      </c>
      <c r="L1190" s="45"/>
      <c r="M1190" s="226" t="s">
        <v>1</v>
      </c>
      <c r="N1190" s="227" t="s">
        <v>44</v>
      </c>
      <c r="O1190" s="92"/>
      <c r="P1190" s="228">
        <f>O1190*H1190</f>
        <v>0</v>
      </c>
      <c r="Q1190" s="228">
        <v>0.0033</v>
      </c>
      <c r="R1190" s="228">
        <f>Q1190*H1190</f>
        <v>0.016500000000000001</v>
      </c>
      <c r="S1190" s="228">
        <v>0</v>
      </c>
      <c r="T1190" s="229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30" t="s">
        <v>206</v>
      </c>
      <c r="AT1190" s="230" t="s">
        <v>130</v>
      </c>
      <c r="AU1190" s="230" t="s">
        <v>89</v>
      </c>
      <c r="AY1190" s="18" t="s">
        <v>127</v>
      </c>
      <c r="BE1190" s="231">
        <f>IF(N1190="základní",J1190,0)</f>
        <v>0</v>
      </c>
      <c r="BF1190" s="231">
        <f>IF(N1190="snížená",J1190,0)</f>
        <v>0</v>
      </c>
      <c r="BG1190" s="231">
        <f>IF(N1190="zákl. přenesená",J1190,0)</f>
        <v>0</v>
      </c>
      <c r="BH1190" s="231">
        <f>IF(N1190="sníž. přenesená",J1190,0)</f>
        <v>0</v>
      </c>
      <c r="BI1190" s="231">
        <f>IF(N1190="nulová",J1190,0)</f>
        <v>0</v>
      </c>
      <c r="BJ1190" s="18" t="s">
        <v>87</v>
      </c>
      <c r="BK1190" s="231">
        <f>ROUND(I1190*H1190,2)</f>
        <v>0</v>
      </c>
      <c r="BL1190" s="18" t="s">
        <v>206</v>
      </c>
      <c r="BM1190" s="230" t="s">
        <v>1573</v>
      </c>
    </row>
    <row r="1191" s="2" customFormat="1">
      <c r="A1191" s="39"/>
      <c r="B1191" s="40"/>
      <c r="C1191" s="41"/>
      <c r="D1191" s="232" t="s">
        <v>136</v>
      </c>
      <c r="E1191" s="41"/>
      <c r="F1191" s="233" t="s">
        <v>1572</v>
      </c>
      <c r="G1191" s="41"/>
      <c r="H1191" s="41"/>
      <c r="I1191" s="234"/>
      <c r="J1191" s="41"/>
      <c r="K1191" s="41"/>
      <c r="L1191" s="45"/>
      <c r="M1191" s="235"/>
      <c r="N1191" s="236"/>
      <c r="O1191" s="92"/>
      <c r="P1191" s="92"/>
      <c r="Q1191" s="92"/>
      <c r="R1191" s="92"/>
      <c r="S1191" s="92"/>
      <c r="T1191" s="93"/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T1191" s="18" t="s">
        <v>136</v>
      </c>
      <c r="AU1191" s="18" t="s">
        <v>89</v>
      </c>
    </row>
    <row r="1192" s="2" customFormat="1" ht="16.5" customHeight="1">
      <c r="A1192" s="39"/>
      <c r="B1192" s="40"/>
      <c r="C1192" s="219" t="s">
        <v>1574</v>
      </c>
      <c r="D1192" s="219" t="s">
        <v>130</v>
      </c>
      <c r="E1192" s="220" t="s">
        <v>1575</v>
      </c>
      <c r="F1192" s="221" t="s">
        <v>1576</v>
      </c>
      <c r="G1192" s="222" t="s">
        <v>1094</v>
      </c>
      <c r="H1192" s="223">
        <v>6</v>
      </c>
      <c r="I1192" s="224"/>
      <c r="J1192" s="225">
        <f>ROUND(I1192*H1192,2)</f>
        <v>0</v>
      </c>
      <c r="K1192" s="221" t="s">
        <v>1</v>
      </c>
      <c r="L1192" s="45"/>
      <c r="M1192" s="226" t="s">
        <v>1</v>
      </c>
      <c r="N1192" s="227" t="s">
        <v>44</v>
      </c>
      <c r="O1192" s="92"/>
      <c r="P1192" s="228">
        <f>O1192*H1192</f>
        <v>0</v>
      </c>
      <c r="Q1192" s="228">
        <v>0.00132</v>
      </c>
      <c r="R1192" s="228">
        <f>Q1192*H1192</f>
        <v>0.00792</v>
      </c>
      <c r="S1192" s="228">
        <v>0</v>
      </c>
      <c r="T1192" s="229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0" t="s">
        <v>206</v>
      </c>
      <c r="AT1192" s="230" t="s">
        <v>130</v>
      </c>
      <c r="AU1192" s="230" t="s">
        <v>89</v>
      </c>
      <c r="AY1192" s="18" t="s">
        <v>127</v>
      </c>
      <c r="BE1192" s="231">
        <f>IF(N1192="základní",J1192,0)</f>
        <v>0</v>
      </c>
      <c r="BF1192" s="231">
        <f>IF(N1192="snížená",J1192,0)</f>
        <v>0</v>
      </c>
      <c r="BG1192" s="231">
        <f>IF(N1192="zákl. přenesená",J1192,0)</f>
        <v>0</v>
      </c>
      <c r="BH1192" s="231">
        <f>IF(N1192="sníž. přenesená",J1192,0)</f>
        <v>0</v>
      </c>
      <c r="BI1192" s="231">
        <f>IF(N1192="nulová",J1192,0)</f>
        <v>0</v>
      </c>
      <c r="BJ1192" s="18" t="s">
        <v>87</v>
      </c>
      <c r="BK1192" s="231">
        <f>ROUND(I1192*H1192,2)</f>
        <v>0</v>
      </c>
      <c r="BL1192" s="18" t="s">
        <v>206</v>
      </c>
      <c r="BM1192" s="230" t="s">
        <v>1577</v>
      </c>
    </row>
    <row r="1193" s="2" customFormat="1">
      <c r="A1193" s="39"/>
      <c r="B1193" s="40"/>
      <c r="C1193" s="41"/>
      <c r="D1193" s="232" t="s">
        <v>136</v>
      </c>
      <c r="E1193" s="41"/>
      <c r="F1193" s="233" t="s">
        <v>1576</v>
      </c>
      <c r="G1193" s="41"/>
      <c r="H1193" s="41"/>
      <c r="I1193" s="234"/>
      <c r="J1193" s="41"/>
      <c r="K1193" s="41"/>
      <c r="L1193" s="45"/>
      <c r="M1193" s="235"/>
      <c r="N1193" s="236"/>
      <c r="O1193" s="92"/>
      <c r="P1193" s="92"/>
      <c r="Q1193" s="92"/>
      <c r="R1193" s="92"/>
      <c r="S1193" s="92"/>
      <c r="T1193" s="93"/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T1193" s="18" t="s">
        <v>136</v>
      </c>
      <c r="AU1193" s="18" t="s">
        <v>89</v>
      </c>
    </row>
    <row r="1194" s="2" customFormat="1" ht="16.5" customHeight="1">
      <c r="A1194" s="39"/>
      <c r="B1194" s="40"/>
      <c r="C1194" s="219" t="s">
        <v>1578</v>
      </c>
      <c r="D1194" s="219" t="s">
        <v>130</v>
      </c>
      <c r="E1194" s="220" t="s">
        <v>1579</v>
      </c>
      <c r="F1194" s="221" t="s">
        <v>1580</v>
      </c>
      <c r="G1194" s="222" t="s">
        <v>1094</v>
      </c>
      <c r="H1194" s="223">
        <v>10</v>
      </c>
      <c r="I1194" s="224"/>
      <c r="J1194" s="225">
        <f>ROUND(I1194*H1194,2)</f>
        <v>0</v>
      </c>
      <c r="K1194" s="221" t="s">
        <v>1</v>
      </c>
      <c r="L1194" s="45"/>
      <c r="M1194" s="226" t="s">
        <v>1</v>
      </c>
      <c r="N1194" s="227" t="s">
        <v>44</v>
      </c>
      <c r="O1194" s="92"/>
      <c r="P1194" s="228">
        <f>O1194*H1194</f>
        <v>0</v>
      </c>
      <c r="Q1194" s="228">
        <v>0</v>
      </c>
      <c r="R1194" s="228">
        <f>Q1194*H1194</f>
        <v>0</v>
      </c>
      <c r="S1194" s="228">
        <v>0</v>
      </c>
      <c r="T1194" s="229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0" t="s">
        <v>206</v>
      </c>
      <c r="AT1194" s="230" t="s">
        <v>130</v>
      </c>
      <c r="AU1194" s="230" t="s">
        <v>89</v>
      </c>
      <c r="AY1194" s="18" t="s">
        <v>127</v>
      </c>
      <c r="BE1194" s="231">
        <f>IF(N1194="základní",J1194,0)</f>
        <v>0</v>
      </c>
      <c r="BF1194" s="231">
        <f>IF(N1194="snížená",J1194,0)</f>
        <v>0</v>
      </c>
      <c r="BG1194" s="231">
        <f>IF(N1194="zákl. přenesená",J1194,0)</f>
        <v>0</v>
      </c>
      <c r="BH1194" s="231">
        <f>IF(N1194="sníž. přenesená",J1194,0)</f>
        <v>0</v>
      </c>
      <c r="BI1194" s="231">
        <f>IF(N1194="nulová",J1194,0)</f>
        <v>0</v>
      </c>
      <c r="BJ1194" s="18" t="s">
        <v>87</v>
      </c>
      <c r="BK1194" s="231">
        <f>ROUND(I1194*H1194,2)</f>
        <v>0</v>
      </c>
      <c r="BL1194" s="18" t="s">
        <v>206</v>
      </c>
      <c r="BM1194" s="230" t="s">
        <v>1581</v>
      </c>
    </row>
    <row r="1195" s="2" customFormat="1">
      <c r="A1195" s="39"/>
      <c r="B1195" s="40"/>
      <c r="C1195" s="41"/>
      <c r="D1195" s="232" t="s">
        <v>136</v>
      </c>
      <c r="E1195" s="41"/>
      <c r="F1195" s="233" t="s">
        <v>1580</v>
      </c>
      <c r="G1195" s="41"/>
      <c r="H1195" s="41"/>
      <c r="I1195" s="234"/>
      <c r="J1195" s="41"/>
      <c r="K1195" s="41"/>
      <c r="L1195" s="45"/>
      <c r="M1195" s="235"/>
      <c r="N1195" s="236"/>
      <c r="O1195" s="92"/>
      <c r="P1195" s="92"/>
      <c r="Q1195" s="92"/>
      <c r="R1195" s="92"/>
      <c r="S1195" s="92"/>
      <c r="T1195" s="93"/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T1195" s="18" t="s">
        <v>136</v>
      </c>
      <c r="AU1195" s="18" t="s">
        <v>89</v>
      </c>
    </row>
    <row r="1196" s="2" customFormat="1">
      <c r="A1196" s="39"/>
      <c r="B1196" s="40"/>
      <c r="C1196" s="219" t="s">
        <v>1582</v>
      </c>
      <c r="D1196" s="219" t="s">
        <v>130</v>
      </c>
      <c r="E1196" s="220" t="s">
        <v>1583</v>
      </c>
      <c r="F1196" s="221" t="s">
        <v>1584</v>
      </c>
      <c r="G1196" s="222" t="s">
        <v>1094</v>
      </c>
      <c r="H1196" s="223">
        <v>30</v>
      </c>
      <c r="I1196" s="224"/>
      <c r="J1196" s="225">
        <f>ROUND(I1196*H1196,2)</f>
        <v>0</v>
      </c>
      <c r="K1196" s="221" t="s">
        <v>1</v>
      </c>
      <c r="L1196" s="45"/>
      <c r="M1196" s="226" t="s">
        <v>1</v>
      </c>
      <c r="N1196" s="227" t="s">
        <v>44</v>
      </c>
      <c r="O1196" s="92"/>
      <c r="P1196" s="228">
        <f>O1196*H1196</f>
        <v>0</v>
      </c>
      <c r="Q1196" s="228">
        <v>0</v>
      </c>
      <c r="R1196" s="228">
        <f>Q1196*H1196</f>
        <v>0</v>
      </c>
      <c r="S1196" s="228">
        <v>0</v>
      </c>
      <c r="T1196" s="229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30" t="s">
        <v>206</v>
      </c>
      <c r="AT1196" s="230" t="s">
        <v>130</v>
      </c>
      <c r="AU1196" s="230" t="s">
        <v>89</v>
      </c>
      <c r="AY1196" s="18" t="s">
        <v>127</v>
      </c>
      <c r="BE1196" s="231">
        <f>IF(N1196="základní",J1196,0)</f>
        <v>0</v>
      </c>
      <c r="BF1196" s="231">
        <f>IF(N1196="snížená",J1196,0)</f>
        <v>0</v>
      </c>
      <c r="BG1196" s="231">
        <f>IF(N1196="zákl. přenesená",J1196,0)</f>
        <v>0</v>
      </c>
      <c r="BH1196" s="231">
        <f>IF(N1196="sníž. přenesená",J1196,0)</f>
        <v>0</v>
      </c>
      <c r="BI1196" s="231">
        <f>IF(N1196="nulová",J1196,0)</f>
        <v>0</v>
      </c>
      <c r="BJ1196" s="18" t="s">
        <v>87</v>
      </c>
      <c r="BK1196" s="231">
        <f>ROUND(I1196*H1196,2)</f>
        <v>0</v>
      </c>
      <c r="BL1196" s="18" t="s">
        <v>206</v>
      </c>
      <c r="BM1196" s="230" t="s">
        <v>1585</v>
      </c>
    </row>
    <row r="1197" s="2" customFormat="1">
      <c r="A1197" s="39"/>
      <c r="B1197" s="40"/>
      <c r="C1197" s="41"/>
      <c r="D1197" s="232" t="s">
        <v>136</v>
      </c>
      <c r="E1197" s="41"/>
      <c r="F1197" s="233" t="s">
        <v>1580</v>
      </c>
      <c r="G1197" s="41"/>
      <c r="H1197" s="41"/>
      <c r="I1197" s="234"/>
      <c r="J1197" s="41"/>
      <c r="K1197" s="41"/>
      <c r="L1197" s="45"/>
      <c r="M1197" s="235"/>
      <c r="N1197" s="236"/>
      <c r="O1197" s="92"/>
      <c r="P1197" s="92"/>
      <c r="Q1197" s="92"/>
      <c r="R1197" s="92"/>
      <c r="S1197" s="92"/>
      <c r="T1197" s="93"/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T1197" s="18" t="s">
        <v>136</v>
      </c>
      <c r="AU1197" s="18" t="s">
        <v>89</v>
      </c>
    </row>
    <row r="1198" s="2" customFormat="1" ht="16.5" customHeight="1">
      <c r="A1198" s="39"/>
      <c r="B1198" s="40"/>
      <c r="C1198" s="219" t="s">
        <v>1586</v>
      </c>
      <c r="D1198" s="219" t="s">
        <v>130</v>
      </c>
      <c r="E1198" s="220" t="s">
        <v>1587</v>
      </c>
      <c r="F1198" s="221" t="s">
        <v>1588</v>
      </c>
      <c r="G1198" s="222" t="s">
        <v>1094</v>
      </c>
      <c r="H1198" s="223">
        <v>1</v>
      </c>
      <c r="I1198" s="224"/>
      <c r="J1198" s="225">
        <f>ROUND(I1198*H1198,2)</f>
        <v>0</v>
      </c>
      <c r="K1198" s="221" t="s">
        <v>1</v>
      </c>
      <c r="L1198" s="45"/>
      <c r="M1198" s="226" t="s">
        <v>1</v>
      </c>
      <c r="N1198" s="227" t="s">
        <v>44</v>
      </c>
      <c r="O1198" s="92"/>
      <c r="P1198" s="228">
        <f>O1198*H1198</f>
        <v>0</v>
      </c>
      <c r="Q1198" s="228">
        <v>0</v>
      </c>
      <c r="R1198" s="228">
        <f>Q1198*H1198</f>
        <v>0</v>
      </c>
      <c r="S1198" s="228">
        <v>0</v>
      </c>
      <c r="T1198" s="229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30" t="s">
        <v>206</v>
      </c>
      <c r="AT1198" s="230" t="s">
        <v>130</v>
      </c>
      <c r="AU1198" s="230" t="s">
        <v>89</v>
      </c>
      <c r="AY1198" s="18" t="s">
        <v>127</v>
      </c>
      <c r="BE1198" s="231">
        <f>IF(N1198="základní",J1198,0)</f>
        <v>0</v>
      </c>
      <c r="BF1198" s="231">
        <f>IF(N1198="snížená",J1198,0)</f>
        <v>0</v>
      </c>
      <c r="BG1198" s="231">
        <f>IF(N1198="zákl. přenesená",J1198,0)</f>
        <v>0</v>
      </c>
      <c r="BH1198" s="231">
        <f>IF(N1198="sníž. přenesená",J1198,0)</f>
        <v>0</v>
      </c>
      <c r="BI1198" s="231">
        <f>IF(N1198="nulová",J1198,0)</f>
        <v>0</v>
      </c>
      <c r="BJ1198" s="18" t="s">
        <v>87</v>
      </c>
      <c r="BK1198" s="231">
        <f>ROUND(I1198*H1198,2)</f>
        <v>0</v>
      </c>
      <c r="BL1198" s="18" t="s">
        <v>206</v>
      </c>
      <c r="BM1198" s="230" t="s">
        <v>1589</v>
      </c>
    </row>
    <row r="1199" s="2" customFormat="1">
      <c r="A1199" s="39"/>
      <c r="B1199" s="40"/>
      <c r="C1199" s="41"/>
      <c r="D1199" s="232" t="s">
        <v>136</v>
      </c>
      <c r="E1199" s="41"/>
      <c r="F1199" s="233" t="s">
        <v>1588</v>
      </c>
      <c r="G1199" s="41"/>
      <c r="H1199" s="41"/>
      <c r="I1199" s="234"/>
      <c r="J1199" s="41"/>
      <c r="K1199" s="41"/>
      <c r="L1199" s="45"/>
      <c r="M1199" s="235"/>
      <c r="N1199" s="236"/>
      <c r="O1199" s="92"/>
      <c r="P1199" s="92"/>
      <c r="Q1199" s="92"/>
      <c r="R1199" s="92"/>
      <c r="S1199" s="92"/>
      <c r="T1199" s="93"/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T1199" s="18" t="s">
        <v>136</v>
      </c>
      <c r="AU1199" s="18" t="s">
        <v>89</v>
      </c>
    </row>
    <row r="1200" s="2" customFormat="1" ht="16.5" customHeight="1">
      <c r="A1200" s="39"/>
      <c r="B1200" s="40"/>
      <c r="C1200" s="219" t="s">
        <v>1590</v>
      </c>
      <c r="D1200" s="219" t="s">
        <v>130</v>
      </c>
      <c r="E1200" s="220" t="s">
        <v>1591</v>
      </c>
      <c r="F1200" s="221" t="s">
        <v>1592</v>
      </c>
      <c r="G1200" s="222" t="s">
        <v>213</v>
      </c>
      <c r="H1200" s="223">
        <v>2</v>
      </c>
      <c r="I1200" s="224"/>
      <c r="J1200" s="225">
        <f>ROUND(I1200*H1200,2)</f>
        <v>0</v>
      </c>
      <c r="K1200" s="221" t="s">
        <v>1</v>
      </c>
      <c r="L1200" s="45"/>
      <c r="M1200" s="226" t="s">
        <v>1</v>
      </c>
      <c r="N1200" s="227" t="s">
        <v>44</v>
      </c>
      <c r="O1200" s="92"/>
      <c r="P1200" s="228">
        <f>O1200*H1200</f>
        <v>0</v>
      </c>
      <c r="Q1200" s="228">
        <v>0</v>
      </c>
      <c r="R1200" s="228">
        <f>Q1200*H1200</f>
        <v>0</v>
      </c>
      <c r="S1200" s="228">
        <v>0</v>
      </c>
      <c r="T1200" s="229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30" t="s">
        <v>206</v>
      </c>
      <c r="AT1200" s="230" t="s">
        <v>130</v>
      </c>
      <c r="AU1200" s="230" t="s">
        <v>89</v>
      </c>
      <c r="AY1200" s="18" t="s">
        <v>127</v>
      </c>
      <c r="BE1200" s="231">
        <f>IF(N1200="základní",J1200,0)</f>
        <v>0</v>
      </c>
      <c r="BF1200" s="231">
        <f>IF(N1200="snížená",J1200,0)</f>
        <v>0</v>
      </c>
      <c r="BG1200" s="231">
        <f>IF(N1200="zákl. přenesená",J1200,0)</f>
        <v>0</v>
      </c>
      <c r="BH1200" s="231">
        <f>IF(N1200="sníž. přenesená",J1200,0)</f>
        <v>0</v>
      </c>
      <c r="BI1200" s="231">
        <f>IF(N1200="nulová",J1200,0)</f>
        <v>0</v>
      </c>
      <c r="BJ1200" s="18" t="s">
        <v>87</v>
      </c>
      <c r="BK1200" s="231">
        <f>ROUND(I1200*H1200,2)</f>
        <v>0</v>
      </c>
      <c r="BL1200" s="18" t="s">
        <v>206</v>
      </c>
      <c r="BM1200" s="230" t="s">
        <v>1593</v>
      </c>
    </row>
    <row r="1201" s="2" customFormat="1">
      <c r="A1201" s="39"/>
      <c r="B1201" s="40"/>
      <c r="C1201" s="41"/>
      <c r="D1201" s="232" t="s">
        <v>136</v>
      </c>
      <c r="E1201" s="41"/>
      <c r="F1201" s="233" t="s">
        <v>1594</v>
      </c>
      <c r="G1201" s="41"/>
      <c r="H1201" s="41"/>
      <c r="I1201" s="234"/>
      <c r="J1201" s="41"/>
      <c r="K1201" s="41"/>
      <c r="L1201" s="45"/>
      <c r="M1201" s="235"/>
      <c r="N1201" s="236"/>
      <c r="O1201" s="92"/>
      <c r="P1201" s="92"/>
      <c r="Q1201" s="92"/>
      <c r="R1201" s="92"/>
      <c r="S1201" s="92"/>
      <c r="T1201" s="93"/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T1201" s="18" t="s">
        <v>136</v>
      </c>
      <c r="AU1201" s="18" t="s">
        <v>89</v>
      </c>
    </row>
    <row r="1202" s="2" customFormat="1" ht="16.5" customHeight="1">
      <c r="A1202" s="39"/>
      <c r="B1202" s="40"/>
      <c r="C1202" s="273" t="s">
        <v>1595</v>
      </c>
      <c r="D1202" s="273" t="s">
        <v>295</v>
      </c>
      <c r="E1202" s="274" t="s">
        <v>1596</v>
      </c>
      <c r="F1202" s="275" t="s">
        <v>1597</v>
      </c>
      <c r="G1202" s="276" t="s">
        <v>213</v>
      </c>
      <c r="H1202" s="277">
        <v>2</v>
      </c>
      <c r="I1202" s="278"/>
      <c r="J1202" s="279">
        <f>ROUND(I1202*H1202,2)</f>
        <v>0</v>
      </c>
      <c r="K1202" s="275" t="s">
        <v>1</v>
      </c>
      <c r="L1202" s="280"/>
      <c r="M1202" s="281" t="s">
        <v>1</v>
      </c>
      <c r="N1202" s="282" t="s">
        <v>44</v>
      </c>
      <c r="O1202" s="92"/>
      <c r="P1202" s="228">
        <f>O1202*H1202</f>
        <v>0</v>
      </c>
      <c r="Q1202" s="228">
        <v>0</v>
      </c>
      <c r="R1202" s="228">
        <f>Q1202*H1202</f>
        <v>0</v>
      </c>
      <c r="S1202" s="228">
        <v>0</v>
      </c>
      <c r="T1202" s="229">
        <f>S1202*H1202</f>
        <v>0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30" t="s">
        <v>460</v>
      </c>
      <c r="AT1202" s="230" t="s">
        <v>295</v>
      </c>
      <c r="AU1202" s="230" t="s">
        <v>89</v>
      </c>
      <c r="AY1202" s="18" t="s">
        <v>127</v>
      </c>
      <c r="BE1202" s="231">
        <f>IF(N1202="základní",J1202,0)</f>
        <v>0</v>
      </c>
      <c r="BF1202" s="231">
        <f>IF(N1202="snížená",J1202,0)</f>
        <v>0</v>
      </c>
      <c r="BG1202" s="231">
        <f>IF(N1202="zákl. přenesená",J1202,0)</f>
        <v>0</v>
      </c>
      <c r="BH1202" s="231">
        <f>IF(N1202="sníž. přenesená",J1202,0)</f>
        <v>0</v>
      </c>
      <c r="BI1202" s="231">
        <f>IF(N1202="nulová",J1202,0)</f>
        <v>0</v>
      </c>
      <c r="BJ1202" s="18" t="s">
        <v>87</v>
      </c>
      <c r="BK1202" s="231">
        <f>ROUND(I1202*H1202,2)</f>
        <v>0</v>
      </c>
      <c r="BL1202" s="18" t="s">
        <v>206</v>
      </c>
      <c r="BM1202" s="230" t="s">
        <v>1598</v>
      </c>
    </row>
    <row r="1203" s="2" customFormat="1">
      <c r="A1203" s="39"/>
      <c r="B1203" s="40"/>
      <c r="C1203" s="41"/>
      <c r="D1203" s="232" t="s">
        <v>136</v>
      </c>
      <c r="E1203" s="41"/>
      <c r="F1203" s="233" t="s">
        <v>1597</v>
      </c>
      <c r="G1203" s="41"/>
      <c r="H1203" s="41"/>
      <c r="I1203" s="234"/>
      <c r="J1203" s="41"/>
      <c r="K1203" s="41"/>
      <c r="L1203" s="45"/>
      <c r="M1203" s="235"/>
      <c r="N1203" s="236"/>
      <c r="O1203" s="92"/>
      <c r="P1203" s="92"/>
      <c r="Q1203" s="92"/>
      <c r="R1203" s="92"/>
      <c r="S1203" s="92"/>
      <c r="T1203" s="93"/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T1203" s="18" t="s">
        <v>136</v>
      </c>
      <c r="AU1203" s="18" t="s">
        <v>89</v>
      </c>
    </row>
    <row r="1204" s="2" customFormat="1">
      <c r="A1204" s="39"/>
      <c r="B1204" s="40"/>
      <c r="C1204" s="219" t="s">
        <v>1599</v>
      </c>
      <c r="D1204" s="219" t="s">
        <v>130</v>
      </c>
      <c r="E1204" s="220" t="s">
        <v>1600</v>
      </c>
      <c r="F1204" s="221" t="s">
        <v>1601</v>
      </c>
      <c r="G1204" s="222" t="s">
        <v>1602</v>
      </c>
      <c r="H1204" s="293"/>
      <c r="I1204" s="224"/>
      <c r="J1204" s="225">
        <f>ROUND(I1204*H1204,2)</f>
        <v>0</v>
      </c>
      <c r="K1204" s="221" t="s">
        <v>1</v>
      </c>
      <c r="L1204" s="45"/>
      <c r="M1204" s="226" t="s">
        <v>1</v>
      </c>
      <c r="N1204" s="227" t="s">
        <v>44</v>
      </c>
      <c r="O1204" s="92"/>
      <c r="P1204" s="228">
        <f>O1204*H1204</f>
        <v>0</v>
      </c>
      <c r="Q1204" s="228">
        <v>0</v>
      </c>
      <c r="R1204" s="228">
        <f>Q1204*H1204</f>
        <v>0</v>
      </c>
      <c r="S1204" s="228">
        <v>0</v>
      </c>
      <c r="T1204" s="229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30" t="s">
        <v>206</v>
      </c>
      <c r="AT1204" s="230" t="s">
        <v>130</v>
      </c>
      <c r="AU1204" s="230" t="s">
        <v>89</v>
      </c>
      <c r="AY1204" s="18" t="s">
        <v>127</v>
      </c>
      <c r="BE1204" s="231">
        <f>IF(N1204="základní",J1204,0)</f>
        <v>0</v>
      </c>
      <c r="BF1204" s="231">
        <f>IF(N1204="snížená",J1204,0)</f>
        <v>0</v>
      </c>
      <c r="BG1204" s="231">
        <f>IF(N1204="zákl. přenesená",J1204,0)</f>
        <v>0</v>
      </c>
      <c r="BH1204" s="231">
        <f>IF(N1204="sníž. přenesená",J1204,0)</f>
        <v>0</v>
      </c>
      <c r="BI1204" s="231">
        <f>IF(N1204="nulová",J1204,0)</f>
        <v>0</v>
      </c>
      <c r="BJ1204" s="18" t="s">
        <v>87</v>
      </c>
      <c r="BK1204" s="231">
        <f>ROUND(I1204*H1204,2)</f>
        <v>0</v>
      </c>
      <c r="BL1204" s="18" t="s">
        <v>206</v>
      </c>
      <c r="BM1204" s="230" t="s">
        <v>1603</v>
      </c>
    </row>
    <row r="1205" s="2" customFormat="1">
      <c r="A1205" s="39"/>
      <c r="B1205" s="40"/>
      <c r="C1205" s="41"/>
      <c r="D1205" s="232" t="s">
        <v>136</v>
      </c>
      <c r="E1205" s="41"/>
      <c r="F1205" s="233" t="s">
        <v>1604</v>
      </c>
      <c r="G1205" s="41"/>
      <c r="H1205" s="41"/>
      <c r="I1205" s="234"/>
      <c r="J1205" s="41"/>
      <c r="K1205" s="41"/>
      <c r="L1205" s="45"/>
      <c r="M1205" s="235"/>
      <c r="N1205" s="236"/>
      <c r="O1205" s="92"/>
      <c r="P1205" s="92"/>
      <c r="Q1205" s="92"/>
      <c r="R1205" s="92"/>
      <c r="S1205" s="92"/>
      <c r="T1205" s="93"/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T1205" s="18" t="s">
        <v>136</v>
      </c>
      <c r="AU1205" s="18" t="s">
        <v>89</v>
      </c>
    </row>
    <row r="1206" s="12" customFormat="1" ht="22.8" customHeight="1">
      <c r="A1206" s="12"/>
      <c r="B1206" s="203"/>
      <c r="C1206" s="204"/>
      <c r="D1206" s="205" t="s">
        <v>78</v>
      </c>
      <c r="E1206" s="217" t="s">
        <v>1605</v>
      </c>
      <c r="F1206" s="217" t="s">
        <v>1606</v>
      </c>
      <c r="G1206" s="204"/>
      <c r="H1206" s="204"/>
      <c r="I1206" s="207"/>
      <c r="J1206" s="218">
        <f>BK1206</f>
        <v>0</v>
      </c>
      <c r="K1206" s="204"/>
      <c r="L1206" s="209"/>
      <c r="M1206" s="210"/>
      <c r="N1206" s="211"/>
      <c r="O1206" s="211"/>
      <c r="P1206" s="212">
        <f>SUM(P1207:P1309)</f>
        <v>0</v>
      </c>
      <c r="Q1206" s="211"/>
      <c r="R1206" s="212">
        <f>SUM(R1207:R1309)</f>
        <v>9.4838723900000002</v>
      </c>
      <c r="S1206" s="211"/>
      <c r="T1206" s="213">
        <f>SUM(T1207:T1309)</f>
        <v>0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4" t="s">
        <v>89</v>
      </c>
      <c r="AT1206" s="215" t="s">
        <v>78</v>
      </c>
      <c r="AU1206" s="215" t="s">
        <v>87</v>
      </c>
      <c r="AY1206" s="214" t="s">
        <v>127</v>
      </c>
      <c r="BK1206" s="216">
        <f>SUM(BK1207:BK1309)</f>
        <v>0</v>
      </c>
    </row>
    <row r="1207" s="2" customFormat="1" ht="16.5" customHeight="1">
      <c r="A1207" s="39"/>
      <c r="B1207" s="40"/>
      <c r="C1207" s="219" t="s">
        <v>1607</v>
      </c>
      <c r="D1207" s="219" t="s">
        <v>130</v>
      </c>
      <c r="E1207" s="220" t="s">
        <v>1608</v>
      </c>
      <c r="F1207" s="221" t="s">
        <v>1609</v>
      </c>
      <c r="G1207" s="222" t="s">
        <v>205</v>
      </c>
      <c r="H1207" s="223">
        <v>282.08999999999997</v>
      </c>
      <c r="I1207" s="224"/>
      <c r="J1207" s="225">
        <f>ROUND(I1207*H1207,2)</f>
        <v>0</v>
      </c>
      <c r="K1207" s="221" t="s">
        <v>1</v>
      </c>
      <c r="L1207" s="45"/>
      <c r="M1207" s="226" t="s">
        <v>1</v>
      </c>
      <c r="N1207" s="227" t="s">
        <v>44</v>
      </c>
      <c r="O1207" s="92"/>
      <c r="P1207" s="228">
        <f>O1207*H1207</f>
        <v>0</v>
      </c>
      <c r="Q1207" s="228">
        <v>0</v>
      </c>
      <c r="R1207" s="228">
        <f>Q1207*H1207</f>
        <v>0</v>
      </c>
      <c r="S1207" s="228">
        <v>0</v>
      </c>
      <c r="T1207" s="229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0" t="s">
        <v>206</v>
      </c>
      <c r="AT1207" s="230" t="s">
        <v>130</v>
      </c>
      <c r="AU1207" s="230" t="s">
        <v>89</v>
      </c>
      <c r="AY1207" s="18" t="s">
        <v>127</v>
      </c>
      <c r="BE1207" s="231">
        <f>IF(N1207="základní",J1207,0)</f>
        <v>0</v>
      </c>
      <c r="BF1207" s="231">
        <f>IF(N1207="snížená",J1207,0)</f>
        <v>0</v>
      </c>
      <c r="BG1207" s="231">
        <f>IF(N1207="zákl. přenesená",J1207,0)</f>
        <v>0</v>
      </c>
      <c r="BH1207" s="231">
        <f>IF(N1207="sníž. přenesená",J1207,0)</f>
        <v>0</v>
      </c>
      <c r="BI1207" s="231">
        <f>IF(N1207="nulová",J1207,0)</f>
        <v>0</v>
      </c>
      <c r="BJ1207" s="18" t="s">
        <v>87</v>
      </c>
      <c r="BK1207" s="231">
        <f>ROUND(I1207*H1207,2)</f>
        <v>0</v>
      </c>
      <c r="BL1207" s="18" t="s">
        <v>206</v>
      </c>
      <c r="BM1207" s="230" t="s">
        <v>1610</v>
      </c>
    </row>
    <row r="1208" s="2" customFormat="1">
      <c r="A1208" s="39"/>
      <c r="B1208" s="40"/>
      <c r="C1208" s="41"/>
      <c r="D1208" s="232" t="s">
        <v>136</v>
      </c>
      <c r="E1208" s="41"/>
      <c r="F1208" s="233" t="s">
        <v>1611</v>
      </c>
      <c r="G1208" s="41"/>
      <c r="H1208" s="41"/>
      <c r="I1208" s="234"/>
      <c r="J1208" s="41"/>
      <c r="K1208" s="41"/>
      <c r="L1208" s="45"/>
      <c r="M1208" s="235"/>
      <c r="N1208" s="236"/>
      <c r="O1208" s="92"/>
      <c r="P1208" s="92"/>
      <c r="Q1208" s="92"/>
      <c r="R1208" s="92"/>
      <c r="S1208" s="92"/>
      <c r="T1208" s="93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136</v>
      </c>
      <c r="AU1208" s="18" t="s">
        <v>89</v>
      </c>
    </row>
    <row r="1209" s="13" customFormat="1">
      <c r="A1209" s="13"/>
      <c r="B1209" s="237"/>
      <c r="C1209" s="238"/>
      <c r="D1209" s="232" t="s">
        <v>138</v>
      </c>
      <c r="E1209" s="239" t="s">
        <v>1</v>
      </c>
      <c r="F1209" s="240" t="s">
        <v>828</v>
      </c>
      <c r="G1209" s="238"/>
      <c r="H1209" s="241">
        <v>14.560000000000001</v>
      </c>
      <c r="I1209" s="242"/>
      <c r="J1209" s="238"/>
      <c r="K1209" s="238"/>
      <c r="L1209" s="243"/>
      <c r="M1209" s="244"/>
      <c r="N1209" s="245"/>
      <c r="O1209" s="245"/>
      <c r="P1209" s="245"/>
      <c r="Q1209" s="245"/>
      <c r="R1209" s="245"/>
      <c r="S1209" s="245"/>
      <c r="T1209" s="246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7" t="s">
        <v>138</v>
      </c>
      <c r="AU1209" s="247" t="s">
        <v>89</v>
      </c>
      <c r="AV1209" s="13" t="s">
        <v>89</v>
      </c>
      <c r="AW1209" s="13" t="s">
        <v>34</v>
      </c>
      <c r="AX1209" s="13" t="s">
        <v>79</v>
      </c>
      <c r="AY1209" s="247" t="s">
        <v>127</v>
      </c>
    </row>
    <row r="1210" s="13" customFormat="1">
      <c r="A1210" s="13"/>
      <c r="B1210" s="237"/>
      <c r="C1210" s="238"/>
      <c r="D1210" s="232" t="s">
        <v>138</v>
      </c>
      <c r="E1210" s="239" t="s">
        <v>1</v>
      </c>
      <c r="F1210" s="240" t="s">
        <v>829</v>
      </c>
      <c r="G1210" s="238"/>
      <c r="H1210" s="241">
        <v>109.38</v>
      </c>
      <c r="I1210" s="242"/>
      <c r="J1210" s="238"/>
      <c r="K1210" s="238"/>
      <c r="L1210" s="243"/>
      <c r="M1210" s="244"/>
      <c r="N1210" s="245"/>
      <c r="O1210" s="245"/>
      <c r="P1210" s="245"/>
      <c r="Q1210" s="245"/>
      <c r="R1210" s="245"/>
      <c r="S1210" s="245"/>
      <c r="T1210" s="246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7" t="s">
        <v>138</v>
      </c>
      <c r="AU1210" s="247" t="s">
        <v>89</v>
      </c>
      <c r="AV1210" s="13" t="s">
        <v>89</v>
      </c>
      <c r="AW1210" s="13" t="s">
        <v>34</v>
      </c>
      <c r="AX1210" s="13" t="s">
        <v>79</v>
      </c>
      <c r="AY1210" s="247" t="s">
        <v>127</v>
      </c>
    </row>
    <row r="1211" s="13" customFormat="1">
      <c r="A1211" s="13"/>
      <c r="B1211" s="237"/>
      <c r="C1211" s="238"/>
      <c r="D1211" s="232" t="s">
        <v>138</v>
      </c>
      <c r="E1211" s="239" t="s">
        <v>1</v>
      </c>
      <c r="F1211" s="240" t="s">
        <v>830</v>
      </c>
      <c r="G1211" s="238"/>
      <c r="H1211" s="241">
        <v>51.030000000000001</v>
      </c>
      <c r="I1211" s="242"/>
      <c r="J1211" s="238"/>
      <c r="K1211" s="238"/>
      <c r="L1211" s="243"/>
      <c r="M1211" s="244"/>
      <c r="N1211" s="245"/>
      <c r="O1211" s="245"/>
      <c r="P1211" s="245"/>
      <c r="Q1211" s="245"/>
      <c r="R1211" s="245"/>
      <c r="S1211" s="245"/>
      <c r="T1211" s="246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7" t="s">
        <v>138</v>
      </c>
      <c r="AU1211" s="247" t="s">
        <v>89</v>
      </c>
      <c r="AV1211" s="13" t="s">
        <v>89</v>
      </c>
      <c r="AW1211" s="13" t="s">
        <v>34</v>
      </c>
      <c r="AX1211" s="13" t="s">
        <v>79</v>
      </c>
      <c r="AY1211" s="247" t="s">
        <v>127</v>
      </c>
    </row>
    <row r="1212" s="13" customFormat="1">
      <c r="A1212" s="13"/>
      <c r="B1212" s="237"/>
      <c r="C1212" s="238"/>
      <c r="D1212" s="232" t="s">
        <v>138</v>
      </c>
      <c r="E1212" s="239" t="s">
        <v>1</v>
      </c>
      <c r="F1212" s="240" t="s">
        <v>831</v>
      </c>
      <c r="G1212" s="238"/>
      <c r="H1212" s="241">
        <v>52.200000000000003</v>
      </c>
      <c r="I1212" s="242"/>
      <c r="J1212" s="238"/>
      <c r="K1212" s="238"/>
      <c r="L1212" s="243"/>
      <c r="M1212" s="244"/>
      <c r="N1212" s="245"/>
      <c r="O1212" s="245"/>
      <c r="P1212" s="245"/>
      <c r="Q1212" s="245"/>
      <c r="R1212" s="245"/>
      <c r="S1212" s="245"/>
      <c r="T1212" s="246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7" t="s">
        <v>138</v>
      </c>
      <c r="AU1212" s="247" t="s">
        <v>89</v>
      </c>
      <c r="AV1212" s="13" t="s">
        <v>89</v>
      </c>
      <c r="AW1212" s="13" t="s">
        <v>34</v>
      </c>
      <c r="AX1212" s="13" t="s">
        <v>79</v>
      </c>
      <c r="AY1212" s="247" t="s">
        <v>127</v>
      </c>
    </row>
    <row r="1213" s="13" customFormat="1">
      <c r="A1213" s="13"/>
      <c r="B1213" s="237"/>
      <c r="C1213" s="238"/>
      <c r="D1213" s="232" t="s">
        <v>138</v>
      </c>
      <c r="E1213" s="239" t="s">
        <v>1</v>
      </c>
      <c r="F1213" s="240" t="s">
        <v>832</v>
      </c>
      <c r="G1213" s="238"/>
      <c r="H1213" s="241">
        <v>54.920000000000002</v>
      </c>
      <c r="I1213" s="242"/>
      <c r="J1213" s="238"/>
      <c r="K1213" s="238"/>
      <c r="L1213" s="243"/>
      <c r="M1213" s="244"/>
      <c r="N1213" s="245"/>
      <c r="O1213" s="245"/>
      <c r="P1213" s="245"/>
      <c r="Q1213" s="245"/>
      <c r="R1213" s="245"/>
      <c r="S1213" s="245"/>
      <c r="T1213" s="246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7" t="s">
        <v>138</v>
      </c>
      <c r="AU1213" s="247" t="s">
        <v>89</v>
      </c>
      <c r="AV1213" s="13" t="s">
        <v>89</v>
      </c>
      <c r="AW1213" s="13" t="s">
        <v>34</v>
      </c>
      <c r="AX1213" s="13" t="s">
        <v>79</v>
      </c>
      <c r="AY1213" s="247" t="s">
        <v>127</v>
      </c>
    </row>
    <row r="1214" s="14" customFormat="1">
      <c r="A1214" s="14"/>
      <c r="B1214" s="248"/>
      <c r="C1214" s="249"/>
      <c r="D1214" s="232" t="s">
        <v>138</v>
      </c>
      <c r="E1214" s="250" t="s">
        <v>1</v>
      </c>
      <c r="F1214" s="251" t="s">
        <v>176</v>
      </c>
      <c r="G1214" s="249"/>
      <c r="H1214" s="252">
        <v>282.09000000000003</v>
      </c>
      <c r="I1214" s="253"/>
      <c r="J1214" s="249"/>
      <c r="K1214" s="249"/>
      <c r="L1214" s="254"/>
      <c r="M1214" s="255"/>
      <c r="N1214" s="256"/>
      <c r="O1214" s="256"/>
      <c r="P1214" s="256"/>
      <c r="Q1214" s="256"/>
      <c r="R1214" s="256"/>
      <c r="S1214" s="256"/>
      <c r="T1214" s="257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8" t="s">
        <v>138</v>
      </c>
      <c r="AU1214" s="258" t="s">
        <v>89</v>
      </c>
      <c r="AV1214" s="14" t="s">
        <v>134</v>
      </c>
      <c r="AW1214" s="14" t="s">
        <v>34</v>
      </c>
      <c r="AX1214" s="14" t="s">
        <v>87</v>
      </c>
      <c r="AY1214" s="258" t="s">
        <v>127</v>
      </c>
    </row>
    <row r="1215" s="2" customFormat="1" ht="16.5" customHeight="1">
      <c r="A1215" s="39"/>
      <c r="B1215" s="40"/>
      <c r="C1215" s="219" t="s">
        <v>1612</v>
      </c>
      <c r="D1215" s="219" t="s">
        <v>130</v>
      </c>
      <c r="E1215" s="220" t="s">
        <v>1613</v>
      </c>
      <c r="F1215" s="221" t="s">
        <v>1614</v>
      </c>
      <c r="G1215" s="222" t="s">
        <v>205</v>
      </c>
      <c r="H1215" s="223">
        <v>282.08999999999997</v>
      </c>
      <c r="I1215" s="224"/>
      <c r="J1215" s="225">
        <f>ROUND(I1215*H1215,2)</f>
        <v>0</v>
      </c>
      <c r="K1215" s="221" t="s">
        <v>1</v>
      </c>
      <c r="L1215" s="45"/>
      <c r="M1215" s="226" t="s">
        <v>1</v>
      </c>
      <c r="N1215" s="227" t="s">
        <v>44</v>
      </c>
      <c r="O1215" s="92"/>
      <c r="P1215" s="228">
        <f>O1215*H1215</f>
        <v>0</v>
      </c>
      <c r="Q1215" s="228">
        <v>0.00029999999999999997</v>
      </c>
      <c r="R1215" s="228">
        <f>Q1215*H1215</f>
        <v>0.08462699999999998</v>
      </c>
      <c r="S1215" s="228">
        <v>0</v>
      </c>
      <c r="T1215" s="229">
        <f>S1215*H1215</f>
        <v>0</v>
      </c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R1215" s="230" t="s">
        <v>206</v>
      </c>
      <c r="AT1215" s="230" t="s">
        <v>130</v>
      </c>
      <c r="AU1215" s="230" t="s">
        <v>89</v>
      </c>
      <c r="AY1215" s="18" t="s">
        <v>127</v>
      </c>
      <c r="BE1215" s="231">
        <f>IF(N1215="základní",J1215,0)</f>
        <v>0</v>
      </c>
      <c r="BF1215" s="231">
        <f>IF(N1215="snížená",J1215,0)</f>
        <v>0</v>
      </c>
      <c r="BG1215" s="231">
        <f>IF(N1215="zákl. přenesená",J1215,0)</f>
        <v>0</v>
      </c>
      <c r="BH1215" s="231">
        <f>IF(N1215="sníž. přenesená",J1215,0)</f>
        <v>0</v>
      </c>
      <c r="BI1215" s="231">
        <f>IF(N1215="nulová",J1215,0)</f>
        <v>0</v>
      </c>
      <c r="BJ1215" s="18" t="s">
        <v>87</v>
      </c>
      <c r="BK1215" s="231">
        <f>ROUND(I1215*H1215,2)</f>
        <v>0</v>
      </c>
      <c r="BL1215" s="18" t="s">
        <v>206</v>
      </c>
      <c r="BM1215" s="230" t="s">
        <v>1615</v>
      </c>
    </row>
    <row r="1216" s="2" customFormat="1">
      <c r="A1216" s="39"/>
      <c r="B1216" s="40"/>
      <c r="C1216" s="41"/>
      <c r="D1216" s="232" t="s">
        <v>136</v>
      </c>
      <c r="E1216" s="41"/>
      <c r="F1216" s="233" t="s">
        <v>1616</v>
      </c>
      <c r="G1216" s="41"/>
      <c r="H1216" s="41"/>
      <c r="I1216" s="234"/>
      <c r="J1216" s="41"/>
      <c r="K1216" s="41"/>
      <c r="L1216" s="45"/>
      <c r="M1216" s="235"/>
      <c r="N1216" s="236"/>
      <c r="O1216" s="92"/>
      <c r="P1216" s="92"/>
      <c r="Q1216" s="92"/>
      <c r="R1216" s="92"/>
      <c r="S1216" s="92"/>
      <c r="T1216" s="93"/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T1216" s="18" t="s">
        <v>136</v>
      </c>
      <c r="AU1216" s="18" t="s">
        <v>89</v>
      </c>
    </row>
    <row r="1217" s="13" customFormat="1">
      <c r="A1217" s="13"/>
      <c r="B1217" s="237"/>
      <c r="C1217" s="238"/>
      <c r="D1217" s="232" t="s">
        <v>138</v>
      </c>
      <c r="E1217" s="239" t="s">
        <v>1</v>
      </c>
      <c r="F1217" s="240" t="s">
        <v>828</v>
      </c>
      <c r="G1217" s="238"/>
      <c r="H1217" s="241">
        <v>14.560000000000001</v>
      </c>
      <c r="I1217" s="242"/>
      <c r="J1217" s="238"/>
      <c r="K1217" s="238"/>
      <c r="L1217" s="243"/>
      <c r="M1217" s="244"/>
      <c r="N1217" s="245"/>
      <c r="O1217" s="245"/>
      <c r="P1217" s="245"/>
      <c r="Q1217" s="245"/>
      <c r="R1217" s="245"/>
      <c r="S1217" s="245"/>
      <c r="T1217" s="246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7" t="s">
        <v>138</v>
      </c>
      <c r="AU1217" s="247" t="s">
        <v>89</v>
      </c>
      <c r="AV1217" s="13" t="s">
        <v>89</v>
      </c>
      <c r="AW1217" s="13" t="s">
        <v>34</v>
      </c>
      <c r="AX1217" s="13" t="s">
        <v>79</v>
      </c>
      <c r="AY1217" s="247" t="s">
        <v>127</v>
      </c>
    </row>
    <row r="1218" s="13" customFormat="1">
      <c r="A1218" s="13"/>
      <c r="B1218" s="237"/>
      <c r="C1218" s="238"/>
      <c r="D1218" s="232" t="s">
        <v>138</v>
      </c>
      <c r="E1218" s="239" t="s">
        <v>1</v>
      </c>
      <c r="F1218" s="240" t="s">
        <v>829</v>
      </c>
      <c r="G1218" s="238"/>
      <c r="H1218" s="241">
        <v>109.38</v>
      </c>
      <c r="I1218" s="242"/>
      <c r="J1218" s="238"/>
      <c r="K1218" s="238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7" t="s">
        <v>138</v>
      </c>
      <c r="AU1218" s="247" t="s">
        <v>89</v>
      </c>
      <c r="AV1218" s="13" t="s">
        <v>89</v>
      </c>
      <c r="AW1218" s="13" t="s">
        <v>34</v>
      </c>
      <c r="AX1218" s="13" t="s">
        <v>79</v>
      </c>
      <c r="AY1218" s="247" t="s">
        <v>127</v>
      </c>
    </row>
    <row r="1219" s="13" customFormat="1">
      <c r="A1219" s="13"/>
      <c r="B1219" s="237"/>
      <c r="C1219" s="238"/>
      <c r="D1219" s="232" t="s">
        <v>138</v>
      </c>
      <c r="E1219" s="239" t="s">
        <v>1</v>
      </c>
      <c r="F1219" s="240" t="s">
        <v>830</v>
      </c>
      <c r="G1219" s="238"/>
      <c r="H1219" s="241">
        <v>51.030000000000001</v>
      </c>
      <c r="I1219" s="242"/>
      <c r="J1219" s="238"/>
      <c r="K1219" s="238"/>
      <c r="L1219" s="243"/>
      <c r="M1219" s="244"/>
      <c r="N1219" s="245"/>
      <c r="O1219" s="245"/>
      <c r="P1219" s="245"/>
      <c r="Q1219" s="245"/>
      <c r="R1219" s="245"/>
      <c r="S1219" s="245"/>
      <c r="T1219" s="246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7" t="s">
        <v>138</v>
      </c>
      <c r="AU1219" s="247" t="s">
        <v>89</v>
      </c>
      <c r="AV1219" s="13" t="s">
        <v>89</v>
      </c>
      <c r="AW1219" s="13" t="s">
        <v>34</v>
      </c>
      <c r="AX1219" s="13" t="s">
        <v>79</v>
      </c>
      <c r="AY1219" s="247" t="s">
        <v>127</v>
      </c>
    </row>
    <row r="1220" s="13" customFormat="1">
      <c r="A1220" s="13"/>
      <c r="B1220" s="237"/>
      <c r="C1220" s="238"/>
      <c r="D1220" s="232" t="s">
        <v>138</v>
      </c>
      <c r="E1220" s="239" t="s">
        <v>1</v>
      </c>
      <c r="F1220" s="240" t="s">
        <v>831</v>
      </c>
      <c r="G1220" s="238"/>
      <c r="H1220" s="241">
        <v>52.200000000000003</v>
      </c>
      <c r="I1220" s="242"/>
      <c r="J1220" s="238"/>
      <c r="K1220" s="238"/>
      <c r="L1220" s="243"/>
      <c r="M1220" s="244"/>
      <c r="N1220" s="245"/>
      <c r="O1220" s="245"/>
      <c r="P1220" s="245"/>
      <c r="Q1220" s="245"/>
      <c r="R1220" s="245"/>
      <c r="S1220" s="245"/>
      <c r="T1220" s="246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7" t="s">
        <v>138</v>
      </c>
      <c r="AU1220" s="247" t="s">
        <v>89</v>
      </c>
      <c r="AV1220" s="13" t="s">
        <v>89</v>
      </c>
      <c r="AW1220" s="13" t="s">
        <v>34</v>
      </c>
      <c r="AX1220" s="13" t="s">
        <v>79</v>
      </c>
      <c r="AY1220" s="247" t="s">
        <v>127</v>
      </c>
    </row>
    <row r="1221" s="13" customFormat="1">
      <c r="A1221" s="13"/>
      <c r="B1221" s="237"/>
      <c r="C1221" s="238"/>
      <c r="D1221" s="232" t="s">
        <v>138</v>
      </c>
      <c r="E1221" s="239" t="s">
        <v>1</v>
      </c>
      <c r="F1221" s="240" t="s">
        <v>832</v>
      </c>
      <c r="G1221" s="238"/>
      <c r="H1221" s="241">
        <v>54.920000000000002</v>
      </c>
      <c r="I1221" s="242"/>
      <c r="J1221" s="238"/>
      <c r="K1221" s="238"/>
      <c r="L1221" s="243"/>
      <c r="M1221" s="244"/>
      <c r="N1221" s="245"/>
      <c r="O1221" s="245"/>
      <c r="P1221" s="245"/>
      <c r="Q1221" s="245"/>
      <c r="R1221" s="245"/>
      <c r="S1221" s="245"/>
      <c r="T1221" s="246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7" t="s">
        <v>138</v>
      </c>
      <c r="AU1221" s="247" t="s">
        <v>89</v>
      </c>
      <c r="AV1221" s="13" t="s">
        <v>89</v>
      </c>
      <c r="AW1221" s="13" t="s">
        <v>34</v>
      </c>
      <c r="AX1221" s="13" t="s">
        <v>79</v>
      </c>
      <c r="AY1221" s="247" t="s">
        <v>127</v>
      </c>
    </row>
    <row r="1222" s="14" customFormat="1">
      <c r="A1222" s="14"/>
      <c r="B1222" s="248"/>
      <c r="C1222" s="249"/>
      <c r="D1222" s="232" t="s">
        <v>138</v>
      </c>
      <c r="E1222" s="250" t="s">
        <v>1</v>
      </c>
      <c r="F1222" s="251" t="s">
        <v>176</v>
      </c>
      <c r="G1222" s="249"/>
      <c r="H1222" s="252">
        <v>282.09000000000003</v>
      </c>
      <c r="I1222" s="253"/>
      <c r="J1222" s="249"/>
      <c r="K1222" s="249"/>
      <c r="L1222" s="254"/>
      <c r="M1222" s="255"/>
      <c r="N1222" s="256"/>
      <c r="O1222" s="256"/>
      <c r="P1222" s="256"/>
      <c r="Q1222" s="256"/>
      <c r="R1222" s="256"/>
      <c r="S1222" s="256"/>
      <c r="T1222" s="257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8" t="s">
        <v>138</v>
      </c>
      <c r="AU1222" s="258" t="s">
        <v>89</v>
      </c>
      <c r="AV1222" s="14" t="s">
        <v>134</v>
      </c>
      <c r="AW1222" s="14" t="s">
        <v>34</v>
      </c>
      <c r="AX1222" s="14" t="s">
        <v>87</v>
      </c>
      <c r="AY1222" s="258" t="s">
        <v>127</v>
      </c>
    </row>
    <row r="1223" s="2" customFormat="1">
      <c r="A1223" s="39"/>
      <c r="B1223" s="40"/>
      <c r="C1223" s="219" t="s">
        <v>1617</v>
      </c>
      <c r="D1223" s="219" t="s">
        <v>130</v>
      </c>
      <c r="E1223" s="220" t="s">
        <v>1618</v>
      </c>
      <c r="F1223" s="221" t="s">
        <v>1619</v>
      </c>
      <c r="G1223" s="222" t="s">
        <v>213</v>
      </c>
      <c r="H1223" s="223">
        <v>203.39500000000001</v>
      </c>
      <c r="I1223" s="224"/>
      <c r="J1223" s="225">
        <f>ROUND(I1223*H1223,2)</f>
        <v>0</v>
      </c>
      <c r="K1223" s="221" t="s">
        <v>1</v>
      </c>
      <c r="L1223" s="45"/>
      <c r="M1223" s="226" t="s">
        <v>1</v>
      </c>
      <c r="N1223" s="227" t="s">
        <v>44</v>
      </c>
      <c r="O1223" s="92"/>
      <c r="P1223" s="228">
        <f>O1223*H1223</f>
        <v>0</v>
      </c>
      <c r="Q1223" s="228">
        <v>0.00058</v>
      </c>
      <c r="R1223" s="228">
        <f>Q1223*H1223</f>
        <v>0.11796910000000001</v>
      </c>
      <c r="S1223" s="228">
        <v>0</v>
      </c>
      <c r="T1223" s="229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30" t="s">
        <v>206</v>
      </c>
      <c r="AT1223" s="230" t="s">
        <v>130</v>
      </c>
      <c r="AU1223" s="230" t="s">
        <v>89</v>
      </c>
      <c r="AY1223" s="18" t="s">
        <v>127</v>
      </c>
      <c r="BE1223" s="231">
        <f>IF(N1223="základní",J1223,0)</f>
        <v>0</v>
      </c>
      <c r="BF1223" s="231">
        <f>IF(N1223="snížená",J1223,0)</f>
        <v>0</v>
      </c>
      <c r="BG1223" s="231">
        <f>IF(N1223="zákl. přenesená",J1223,0)</f>
        <v>0</v>
      </c>
      <c r="BH1223" s="231">
        <f>IF(N1223="sníž. přenesená",J1223,0)</f>
        <v>0</v>
      </c>
      <c r="BI1223" s="231">
        <f>IF(N1223="nulová",J1223,0)</f>
        <v>0</v>
      </c>
      <c r="BJ1223" s="18" t="s">
        <v>87</v>
      </c>
      <c r="BK1223" s="231">
        <f>ROUND(I1223*H1223,2)</f>
        <v>0</v>
      </c>
      <c r="BL1223" s="18" t="s">
        <v>206</v>
      </c>
      <c r="BM1223" s="230" t="s">
        <v>1620</v>
      </c>
    </row>
    <row r="1224" s="2" customFormat="1">
      <c r="A1224" s="39"/>
      <c r="B1224" s="40"/>
      <c r="C1224" s="41"/>
      <c r="D1224" s="232" t="s">
        <v>136</v>
      </c>
      <c r="E1224" s="41"/>
      <c r="F1224" s="233" t="s">
        <v>1621</v>
      </c>
      <c r="G1224" s="41"/>
      <c r="H1224" s="41"/>
      <c r="I1224" s="234"/>
      <c r="J1224" s="41"/>
      <c r="K1224" s="41"/>
      <c r="L1224" s="45"/>
      <c r="M1224" s="235"/>
      <c r="N1224" s="236"/>
      <c r="O1224" s="92"/>
      <c r="P1224" s="92"/>
      <c r="Q1224" s="92"/>
      <c r="R1224" s="92"/>
      <c r="S1224" s="92"/>
      <c r="T1224" s="93"/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T1224" s="18" t="s">
        <v>136</v>
      </c>
      <c r="AU1224" s="18" t="s">
        <v>89</v>
      </c>
    </row>
    <row r="1225" s="13" customFormat="1">
      <c r="A1225" s="13"/>
      <c r="B1225" s="237"/>
      <c r="C1225" s="238"/>
      <c r="D1225" s="232" t="s">
        <v>138</v>
      </c>
      <c r="E1225" s="239" t="s">
        <v>1</v>
      </c>
      <c r="F1225" s="240" t="s">
        <v>1622</v>
      </c>
      <c r="G1225" s="238"/>
      <c r="H1225" s="241">
        <v>14.449999999999999</v>
      </c>
      <c r="I1225" s="242"/>
      <c r="J1225" s="238"/>
      <c r="K1225" s="238"/>
      <c r="L1225" s="243"/>
      <c r="M1225" s="244"/>
      <c r="N1225" s="245"/>
      <c r="O1225" s="245"/>
      <c r="P1225" s="245"/>
      <c r="Q1225" s="245"/>
      <c r="R1225" s="245"/>
      <c r="S1225" s="245"/>
      <c r="T1225" s="246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7" t="s">
        <v>138</v>
      </c>
      <c r="AU1225" s="247" t="s">
        <v>89</v>
      </c>
      <c r="AV1225" s="13" t="s">
        <v>89</v>
      </c>
      <c r="AW1225" s="13" t="s">
        <v>34</v>
      </c>
      <c r="AX1225" s="13" t="s">
        <v>79</v>
      </c>
      <c r="AY1225" s="247" t="s">
        <v>127</v>
      </c>
    </row>
    <row r="1226" s="13" customFormat="1">
      <c r="A1226" s="13"/>
      <c r="B1226" s="237"/>
      <c r="C1226" s="238"/>
      <c r="D1226" s="232" t="s">
        <v>138</v>
      </c>
      <c r="E1226" s="239" t="s">
        <v>1</v>
      </c>
      <c r="F1226" s="240" t="s">
        <v>1623</v>
      </c>
      <c r="G1226" s="238"/>
      <c r="H1226" s="241">
        <v>8.4499999999999993</v>
      </c>
      <c r="I1226" s="242"/>
      <c r="J1226" s="238"/>
      <c r="K1226" s="238"/>
      <c r="L1226" s="243"/>
      <c r="M1226" s="244"/>
      <c r="N1226" s="245"/>
      <c r="O1226" s="245"/>
      <c r="P1226" s="245"/>
      <c r="Q1226" s="245"/>
      <c r="R1226" s="245"/>
      <c r="S1226" s="245"/>
      <c r="T1226" s="246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7" t="s">
        <v>138</v>
      </c>
      <c r="AU1226" s="247" t="s">
        <v>89</v>
      </c>
      <c r="AV1226" s="13" t="s">
        <v>89</v>
      </c>
      <c r="AW1226" s="13" t="s">
        <v>34</v>
      </c>
      <c r="AX1226" s="13" t="s">
        <v>79</v>
      </c>
      <c r="AY1226" s="247" t="s">
        <v>127</v>
      </c>
    </row>
    <row r="1227" s="13" customFormat="1">
      <c r="A1227" s="13"/>
      <c r="B1227" s="237"/>
      <c r="C1227" s="238"/>
      <c r="D1227" s="232" t="s">
        <v>138</v>
      </c>
      <c r="E1227" s="239" t="s">
        <v>1</v>
      </c>
      <c r="F1227" s="240" t="s">
        <v>1624</v>
      </c>
      <c r="G1227" s="238"/>
      <c r="H1227" s="241">
        <v>11.85</v>
      </c>
      <c r="I1227" s="242"/>
      <c r="J1227" s="238"/>
      <c r="K1227" s="238"/>
      <c r="L1227" s="243"/>
      <c r="M1227" s="244"/>
      <c r="N1227" s="245"/>
      <c r="O1227" s="245"/>
      <c r="P1227" s="245"/>
      <c r="Q1227" s="245"/>
      <c r="R1227" s="245"/>
      <c r="S1227" s="245"/>
      <c r="T1227" s="246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7" t="s">
        <v>138</v>
      </c>
      <c r="AU1227" s="247" t="s">
        <v>89</v>
      </c>
      <c r="AV1227" s="13" t="s">
        <v>89</v>
      </c>
      <c r="AW1227" s="13" t="s">
        <v>34</v>
      </c>
      <c r="AX1227" s="13" t="s">
        <v>79</v>
      </c>
      <c r="AY1227" s="247" t="s">
        <v>127</v>
      </c>
    </row>
    <row r="1228" s="13" customFormat="1">
      <c r="A1228" s="13"/>
      <c r="B1228" s="237"/>
      <c r="C1228" s="238"/>
      <c r="D1228" s="232" t="s">
        <v>138</v>
      </c>
      <c r="E1228" s="239" t="s">
        <v>1</v>
      </c>
      <c r="F1228" s="240" t="s">
        <v>1625</v>
      </c>
      <c r="G1228" s="238"/>
      <c r="H1228" s="241">
        <v>5.7000000000000002</v>
      </c>
      <c r="I1228" s="242"/>
      <c r="J1228" s="238"/>
      <c r="K1228" s="238"/>
      <c r="L1228" s="243"/>
      <c r="M1228" s="244"/>
      <c r="N1228" s="245"/>
      <c r="O1228" s="245"/>
      <c r="P1228" s="245"/>
      <c r="Q1228" s="245"/>
      <c r="R1228" s="245"/>
      <c r="S1228" s="245"/>
      <c r="T1228" s="246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7" t="s">
        <v>138</v>
      </c>
      <c r="AU1228" s="247" t="s">
        <v>89</v>
      </c>
      <c r="AV1228" s="13" t="s">
        <v>89</v>
      </c>
      <c r="AW1228" s="13" t="s">
        <v>34</v>
      </c>
      <c r="AX1228" s="13" t="s">
        <v>79</v>
      </c>
      <c r="AY1228" s="247" t="s">
        <v>127</v>
      </c>
    </row>
    <row r="1229" s="15" customFormat="1">
      <c r="A1229" s="15"/>
      <c r="B1229" s="262"/>
      <c r="C1229" s="263"/>
      <c r="D1229" s="232" t="s">
        <v>138</v>
      </c>
      <c r="E1229" s="264" t="s">
        <v>1</v>
      </c>
      <c r="F1229" s="265" t="s">
        <v>280</v>
      </c>
      <c r="G1229" s="263"/>
      <c r="H1229" s="266">
        <v>40.450000000000003</v>
      </c>
      <c r="I1229" s="267"/>
      <c r="J1229" s="263"/>
      <c r="K1229" s="263"/>
      <c r="L1229" s="268"/>
      <c r="M1229" s="269"/>
      <c r="N1229" s="270"/>
      <c r="O1229" s="270"/>
      <c r="P1229" s="270"/>
      <c r="Q1229" s="270"/>
      <c r="R1229" s="270"/>
      <c r="S1229" s="270"/>
      <c r="T1229" s="271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72" t="s">
        <v>138</v>
      </c>
      <c r="AU1229" s="272" t="s">
        <v>89</v>
      </c>
      <c r="AV1229" s="15" t="s">
        <v>147</v>
      </c>
      <c r="AW1229" s="15" t="s">
        <v>34</v>
      </c>
      <c r="AX1229" s="15" t="s">
        <v>79</v>
      </c>
      <c r="AY1229" s="272" t="s">
        <v>127</v>
      </c>
    </row>
    <row r="1230" s="13" customFormat="1">
      <c r="A1230" s="13"/>
      <c r="B1230" s="237"/>
      <c r="C1230" s="238"/>
      <c r="D1230" s="232" t="s">
        <v>138</v>
      </c>
      <c r="E1230" s="239" t="s">
        <v>1</v>
      </c>
      <c r="F1230" s="240" t="s">
        <v>1626</v>
      </c>
      <c r="G1230" s="238"/>
      <c r="H1230" s="241">
        <v>13.800000000000001</v>
      </c>
      <c r="I1230" s="242"/>
      <c r="J1230" s="238"/>
      <c r="K1230" s="238"/>
      <c r="L1230" s="243"/>
      <c r="M1230" s="244"/>
      <c r="N1230" s="245"/>
      <c r="O1230" s="245"/>
      <c r="P1230" s="245"/>
      <c r="Q1230" s="245"/>
      <c r="R1230" s="245"/>
      <c r="S1230" s="245"/>
      <c r="T1230" s="246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7" t="s">
        <v>138</v>
      </c>
      <c r="AU1230" s="247" t="s">
        <v>89</v>
      </c>
      <c r="AV1230" s="13" t="s">
        <v>89</v>
      </c>
      <c r="AW1230" s="13" t="s">
        <v>34</v>
      </c>
      <c r="AX1230" s="13" t="s">
        <v>79</v>
      </c>
      <c r="AY1230" s="247" t="s">
        <v>127</v>
      </c>
    </row>
    <row r="1231" s="13" customFormat="1">
      <c r="A1231" s="13"/>
      <c r="B1231" s="237"/>
      <c r="C1231" s="238"/>
      <c r="D1231" s="232" t="s">
        <v>138</v>
      </c>
      <c r="E1231" s="239" t="s">
        <v>1</v>
      </c>
      <c r="F1231" s="240" t="s">
        <v>1627</v>
      </c>
      <c r="G1231" s="238"/>
      <c r="H1231" s="241">
        <v>35.200000000000003</v>
      </c>
      <c r="I1231" s="242"/>
      <c r="J1231" s="238"/>
      <c r="K1231" s="238"/>
      <c r="L1231" s="243"/>
      <c r="M1231" s="244"/>
      <c r="N1231" s="245"/>
      <c r="O1231" s="245"/>
      <c r="P1231" s="245"/>
      <c r="Q1231" s="245"/>
      <c r="R1231" s="245"/>
      <c r="S1231" s="245"/>
      <c r="T1231" s="24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7" t="s">
        <v>138</v>
      </c>
      <c r="AU1231" s="247" t="s">
        <v>89</v>
      </c>
      <c r="AV1231" s="13" t="s">
        <v>89</v>
      </c>
      <c r="AW1231" s="13" t="s">
        <v>34</v>
      </c>
      <c r="AX1231" s="13" t="s">
        <v>79</v>
      </c>
      <c r="AY1231" s="247" t="s">
        <v>127</v>
      </c>
    </row>
    <row r="1232" s="13" customFormat="1">
      <c r="A1232" s="13"/>
      <c r="B1232" s="237"/>
      <c r="C1232" s="238"/>
      <c r="D1232" s="232" t="s">
        <v>138</v>
      </c>
      <c r="E1232" s="239" t="s">
        <v>1</v>
      </c>
      <c r="F1232" s="240" t="s">
        <v>1628</v>
      </c>
      <c r="G1232" s="238"/>
      <c r="H1232" s="241">
        <v>4.7999999999999998</v>
      </c>
      <c r="I1232" s="242"/>
      <c r="J1232" s="238"/>
      <c r="K1232" s="238"/>
      <c r="L1232" s="243"/>
      <c r="M1232" s="244"/>
      <c r="N1232" s="245"/>
      <c r="O1232" s="245"/>
      <c r="P1232" s="245"/>
      <c r="Q1232" s="245"/>
      <c r="R1232" s="245"/>
      <c r="S1232" s="245"/>
      <c r="T1232" s="246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7" t="s">
        <v>138</v>
      </c>
      <c r="AU1232" s="247" t="s">
        <v>89</v>
      </c>
      <c r="AV1232" s="13" t="s">
        <v>89</v>
      </c>
      <c r="AW1232" s="13" t="s">
        <v>34</v>
      </c>
      <c r="AX1232" s="13" t="s">
        <v>79</v>
      </c>
      <c r="AY1232" s="247" t="s">
        <v>127</v>
      </c>
    </row>
    <row r="1233" s="13" customFormat="1">
      <c r="A1233" s="13"/>
      <c r="B1233" s="237"/>
      <c r="C1233" s="238"/>
      <c r="D1233" s="232" t="s">
        <v>138</v>
      </c>
      <c r="E1233" s="239" t="s">
        <v>1</v>
      </c>
      <c r="F1233" s="240" t="s">
        <v>1629</v>
      </c>
      <c r="G1233" s="238"/>
      <c r="H1233" s="241">
        <v>24.324999999999999</v>
      </c>
      <c r="I1233" s="242"/>
      <c r="J1233" s="238"/>
      <c r="K1233" s="238"/>
      <c r="L1233" s="243"/>
      <c r="M1233" s="244"/>
      <c r="N1233" s="245"/>
      <c r="O1233" s="245"/>
      <c r="P1233" s="245"/>
      <c r="Q1233" s="245"/>
      <c r="R1233" s="245"/>
      <c r="S1233" s="245"/>
      <c r="T1233" s="246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7" t="s">
        <v>138</v>
      </c>
      <c r="AU1233" s="247" t="s">
        <v>89</v>
      </c>
      <c r="AV1233" s="13" t="s">
        <v>89</v>
      </c>
      <c r="AW1233" s="13" t="s">
        <v>34</v>
      </c>
      <c r="AX1233" s="13" t="s">
        <v>79</v>
      </c>
      <c r="AY1233" s="247" t="s">
        <v>127</v>
      </c>
    </row>
    <row r="1234" s="13" customFormat="1">
      <c r="A1234" s="13"/>
      <c r="B1234" s="237"/>
      <c r="C1234" s="238"/>
      <c r="D1234" s="232" t="s">
        <v>138</v>
      </c>
      <c r="E1234" s="239" t="s">
        <v>1</v>
      </c>
      <c r="F1234" s="240" t="s">
        <v>1630</v>
      </c>
      <c r="G1234" s="238"/>
      <c r="H1234" s="241">
        <v>14.199999999999999</v>
      </c>
      <c r="I1234" s="242"/>
      <c r="J1234" s="238"/>
      <c r="K1234" s="238"/>
      <c r="L1234" s="243"/>
      <c r="M1234" s="244"/>
      <c r="N1234" s="245"/>
      <c r="O1234" s="245"/>
      <c r="P1234" s="245"/>
      <c r="Q1234" s="245"/>
      <c r="R1234" s="245"/>
      <c r="S1234" s="245"/>
      <c r="T1234" s="246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7" t="s">
        <v>138</v>
      </c>
      <c r="AU1234" s="247" t="s">
        <v>89</v>
      </c>
      <c r="AV1234" s="13" t="s">
        <v>89</v>
      </c>
      <c r="AW1234" s="13" t="s">
        <v>34</v>
      </c>
      <c r="AX1234" s="13" t="s">
        <v>79</v>
      </c>
      <c r="AY1234" s="247" t="s">
        <v>127</v>
      </c>
    </row>
    <row r="1235" s="15" customFormat="1">
      <c r="A1235" s="15"/>
      <c r="B1235" s="262"/>
      <c r="C1235" s="263"/>
      <c r="D1235" s="232" t="s">
        <v>138</v>
      </c>
      <c r="E1235" s="264" t="s">
        <v>1</v>
      </c>
      <c r="F1235" s="265" t="s">
        <v>280</v>
      </c>
      <c r="G1235" s="263"/>
      <c r="H1235" s="266">
        <v>92.325000000000003</v>
      </c>
      <c r="I1235" s="267"/>
      <c r="J1235" s="263"/>
      <c r="K1235" s="263"/>
      <c r="L1235" s="268"/>
      <c r="M1235" s="269"/>
      <c r="N1235" s="270"/>
      <c r="O1235" s="270"/>
      <c r="P1235" s="270"/>
      <c r="Q1235" s="270"/>
      <c r="R1235" s="270"/>
      <c r="S1235" s="270"/>
      <c r="T1235" s="271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72" t="s">
        <v>138</v>
      </c>
      <c r="AU1235" s="272" t="s">
        <v>89</v>
      </c>
      <c r="AV1235" s="15" t="s">
        <v>147</v>
      </c>
      <c r="AW1235" s="15" t="s">
        <v>34</v>
      </c>
      <c r="AX1235" s="15" t="s">
        <v>79</v>
      </c>
      <c r="AY1235" s="272" t="s">
        <v>127</v>
      </c>
    </row>
    <row r="1236" s="13" customFormat="1">
      <c r="A1236" s="13"/>
      <c r="B1236" s="237"/>
      <c r="C1236" s="238"/>
      <c r="D1236" s="232" t="s">
        <v>138</v>
      </c>
      <c r="E1236" s="239" t="s">
        <v>1</v>
      </c>
      <c r="F1236" s="240" t="s">
        <v>1631</v>
      </c>
      <c r="G1236" s="238"/>
      <c r="H1236" s="241">
        <v>9.8200000000000003</v>
      </c>
      <c r="I1236" s="242"/>
      <c r="J1236" s="238"/>
      <c r="K1236" s="238"/>
      <c r="L1236" s="243"/>
      <c r="M1236" s="244"/>
      <c r="N1236" s="245"/>
      <c r="O1236" s="245"/>
      <c r="P1236" s="245"/>
      <c r="Q1236" s="245"/>
      <c r="R1236" s="245"/>
      <c r="S1236" s="245"/>
      <c r="T1236" s="246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7" t="s">
        <v>138</v>
      </c>
      <c r="AU1236" s="247" t="s">
        <v>89</v>
      </c>
      <c r="AV1236" s="13" t="s">
        <v>89</v>
      </c>
      <c r="AW1236" s="13" t="s">
        <v>34</v>
      </c>
      <c r="AX1236" s="13" t="s">
        <v>79</v>
      </c>
      <c r="AY1236" s="247" t="s">
        <v>127</v>
      </c>
    </row>
    <row r="1237" s="13" customFormat="1">
      <c r="A1237" s="13"/>
      <c r="B1237" s="237"/>
      <c r="C1237" s="238"/>
      <c r="D1237" s="232" t="s">
        <v>138</v>
      </c>
      <c r="E1237" s="239" t="s">
        <v>1</v>
      </c>
      <c r="F1237" s="240" t="s">
        <v>1632</v>
      </c>
      <c r="G1237" s="238"/>
      <c r="H1237" s="241">
        <v>14.699999999999999</v>
      </c>
      <c r="I1237" s="242"/>
      <c r="J1237" s="238"/>
      <c r="K1237" s="238"/>
      <c r="L1237" s="243"/>
      <c r="M1237" s="244"/>
      <c r="N1237" s="245"/>
      <c r="O1237" s="245"/>
      <c r="P1237" s="245"/>
      <c r="Q1237" s="245"/>
      <c r="R1237" s="245"/>
      <c r="S1237" s="245"/>
      <c r="T1237" s="246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7" t="s">
        <v>138</v>
      </c>
      <c r="AU1237" s="247" t="s">
        <v>89</v>
      </c>
      <c r="AV1237" s="13" t="s">
        <v>89</v>
      </c>
      <c r="AW1237" s="13" t="s">
        <v>34</v>
      </c>
      <c r="AX1237" s="13" t="s">
        <v>79</v>
      </c>
      <c r="AY1237" s="247" t="s">
        <v>127</v>
      </c>
    </row>
    <row r="1238" s="13" customFormat="1">
      <c r="A1238" s="13"/>
      <c r="B1238" s="237"/>
      <c r="C1238" s="238"/>
      <c r="D1238" s="232" t="s">
        <v>138</v>
      </c>
      <c r="E1238" s="239" t="s">
        <v>1</v>
      </c>
      <c r="F1238" s="240" t="s">
        <v>1633</v>
      </c>
      <c r="G1238" s="238"/>
      <c r="H1238" s="241">
        <v>12.5</v>
      </c>
      <c r="I1238" s="242"/>
      <c r="J1238" s="238"/>
      <c r="K1238" s="238"/>
      <c r="L1238" s="243"/>
      <c r="M1238" s="244"/>
      <c r="N1238" s="245"/>
      <c r="O1238" s="245"/>
      <c r="P1238" s="245"/>
      <c r="Q1238" s="245"/>
      <c r="R1238" s="245"/>
      <c r="S1238" s="245"/>
      <c r="T1238" s="246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7" t="s">
        <v>138</v>
      </c>
      <c r="AU1238" s="247" t="s">
        <v>89</v>
      </c>
      <c r="AV1238" s="13" t="s">
        <v>89</v>
      </c>
      <c r="AW1238" s="13" t="s">
        <v>34</v>
      </c>
      <c r="AX1238" s="13" t="s">
        <v>79</v>
      </c>
      <c r="AY1238" s="247" t="s">
        <v>127</v>
      </c>
    </row>
    <row r="1239" s="13" customFormat="1">
      <c r="A1239" s="13"/>
      <c r="B1239" s="237"/>
      <c r="C1239" s="238"/>
      <c r="D1239" s="232" t="s">
        <v>138</v>
      </c>
      <c r="E1239" s="239" t="s">
        <v>1</v>
      </c>
      <c r="F1239" s="240" t="s">
        <v>1634</v>
      </c>
      <c r="G1239" s="238"/>
      <c r="H1239" s="241">
        <v>17.5</v>
      </c>
      <c r="I1239" s="242"/>
      <c r="J1239" s="238"/>
      <c r="K1239" s="238"/>
      <c r="L1239" s="243"/>
      <c r="M1239" s="244"/>
      <c r="N1239" s="245"/>
      <c r="O1239" s="245"/>
      <c r="P1239" s="245"/>
      <c r="Q1239" s="245"/>
      <c r="R1239" s="245"/>
      <c r="S1239" s="245"/>
      <c r="T1239" s="246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7" t="s">
        <v>138</v>
      </c>
      <c r="AU1239" s="247" t="s">
        <v>89</v>
      </c>
      <c r="AV1239" s="13" t="s">
        <v>89</v>
      </c>
      <c r="AW1239" s="13" t="s">
        <v>34</v>
      </c>
      <c r="AX1239" s="13" t="s">
        <v>79</v>
      </c>
      <c r="AY1239" s="247" t="s">
        <v>127</v>
      </c>
    </row>
    <row r="1240" s="13" customFormat="1">
      <c r="A1240" s="13"/>
      <c r="B1240" s="237"/>
      <c r="C1240" s="238"/>
      <c r="D1240" s="232" t="s">
        <v>138</v>
      </c>
      <c r="E1240" s="239" t="s">
        <v>1</v>
      </c>
      <c r="F1240" s="240" t="s">
        <v>1635</v>
      </c>
      <c r="G1240" s="238"/>
      <c r="H1240" s="241">
        <v>16.100000000000001</v>
      </c>
      <c r="I1240" s="242"/>
      <c r="J1240" s="238"/>
      <c r="K1240" s="238"/>
      <c r="L1240" s="243"/>
      <c r="M1240" s="244"/>
      <c r="N1240" s="245"/>
      <c r="O1240" s="245"/>
      <c r="P1240" s="245"/>
      <c r="Q1240" s="245"/>
      <c r="R1240" s="245"/>
      <c r="S1240" s="245"/>
      <c r="T1240" s="246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7" t="s">
        <v>138</v>
      </c>
      <c r="AU1240" s="247" t="s">
        <v>89</v>
      </c>
      <c r="AV1240" s="13" t="s">
        <v>89</v>
      </c>
      <c r="AW1240" s="13" t="s">
        <v>34</v>
      </c>
      <c r="AX1240" s="13" t="s">
        <v>79</v>
      </c>
      <c r="AY1240" s="247" t="s">
        <v>127</v>
      </c>
    </row>
    <row r="1241" s="15" customFormat="1">
      <c r="A1241" s="15"/>
      <c r="B1241" s="262"/>
      <c r="C1241" s="263"/>
      <c r="D1241" s="232" t="s">
        <v>138</v>
      </c>
      <c r="E1241" s="264" t="s">
        <v>1</v>
      </c>
      <c r="F1241" s="265" t="s">
        <v>280</v>
      </c>
      <c r="G1241" s="263"/>
      <c r="H1241" s="266">
        <v>70.620000000000005</v>
      </c>
      <c r="I1241" s="267"/>
      <c r="J1241" s="263"/>
      <c r="K1241" s="263"/>
      <c r="L1241" s="268"/>
      <c r="M1241" s="269"/>
      <c r="N1241" s="270"/>
      <c r="O1241" s="270"/>
      <c r="P1241" s="270"/>
      <c r="Q1241" s="270"/>
      <c r="R1241" s="270"/>
      <c r="S1241" s="270"/>
      <c r="T1241" s="271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72" t="s">
        <v>138</v>
      </c>
      <c r="AU1241" s="272" t="s">
        <v>89</v>
      </c>
      <c r="AV1241" s="15" t="s">
        <v>147</v>
      </c>
      <c r="AW1241" s="15" t="s">
        <v>34</v>
      </c>
      <c r="AX1241" s="15" t="s">
        <v>79</v>
      </c>
      <c r="AY1241" s="272" t="s">
        <v>127</v>
      </c>
    </row>
    <row r="1242" s="14" customFormat="1">
      <c r="A1242" s="14"/>
      <c r="B1242" s="248"/>
      <c r="C1242" s="249"/>
      <c r="D1242" s="232" t="s">
        <v>138</v>
      </c>
      <c r="E1242" s="250" t="s">
        <v>1</v>
      </c>
      <c r="F1242" s="251" t="s">
        <v>176</v>
      </c>
      <c r="G1242" s="249"/>
      <c r="H1242" s="252">
        <v>203.39499999999998</v>
      </c>
      <c r="I1242" s="253"/>
      <c r="J1242" s="249"/>
      <c r="K1242" s="249"/>
      <c r="L1242" s="254"/>
      <c r="M1242" s="255"/>
      <c r="N1242" s="256"/>
      <c r="O1242" s="256"/>
      <c r="P1242" s="256"/>
      <c r="Q1242" s="256"/>
      <c r="R1242" s="256"/>
      <c r="S1242" s="256"/>
      <c r="T1242" s="257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8" t="s">
        <v>138</v>
      </c>
      <c r="AU1242" s="258" t="s">
        <v>89</v>
      </c>
      <c r="AV1242" s="14" t="s">
        <v>134</v>
      </c>
      <c r="AW1242" s="14" t="s">
        <v>34</v>
      </c>
      <c r="AX1242" s="14" t="s">
        <v>87</v>
      </c>
      <c r="AY1242" s="258" t="s">
        <v>127</v>
      </c>
    </row>
    <row r="1243" s="2" customFormat="1" ht="33" customHeight="1">
      <c r="A1243" s="39"/>
      <c r="B1243" s="40"/>
      <c r="C1243" s="219" t="s">
        <v>1636</v>
      </c>
      <c r="D1243" s="219" t="s">
        <v>130</v>
      </c>
      <c r="E1243" s="220" t="s">
        <v>1637</v>
      </c>
      <c r="F1243" s="221" t="s">
        <v>1638</v>
      </c>
      <c r="G1243" s="222" t="s">
        <v>213</v>
      </c>
      <c r="H1243" s="223">
        <v>49.124000000000002</v>
      </c>
      <c r="I1243" s="224"/>
      <c r="J1243" s="225">
        <f>ROUND(I1243*H1243,2)</f>
        <v>0</v>
      </c>
      <c r="K1243" s="221" t="s">
        <v>1</v>
      </c>
      <c r="L1243" s="45"/>
      <c r="M1243" s="226" t="s">
        <v>1</v>
      </c>
      <c r="N1243" s="227" t="s">
        <v>44</v>
      </c>
      <c r="O1243" s="92"/>
      <c r="P1243" s="228">
        <f>O1243*H1243</f>
        <v>0</v>
      </c>
      <c r="Q1243" s="228">
        <v>0.00058</v>
      </c>
      <c r="R1243" s="228">
        <f>Q1243*H1243</f>
        <v>0.02849192</v>
      </c>
      <c r="S1243" s="228">
        <v>0</v>
      </c>
      <c r="T1243" s="229">
        <f>S1243*H1243</f>
        <v>0</v>
      </c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R1243" s="230" t="s">
        <v>206</v>
      </c>
      <c r="AT1243" s="230" t="s">
        <v>130</v>
      </c>
      <c r="AU1243" s="230" t="s">
        <v>89</v>
      </c>
      <c r="AY1243" s="18" t="s">
        <v>127</v>
      </c>
      <c r="BE1243" s="231">
        <f>IF(N1243="základní",J1243,0)</f>
        <v>0</v>
      </c>
      <c r="BF1243" s="231">
        <f>IF(N1243="snížená",J1243,0)</f>
        <v>0</v>
      </c>
      <c r="BG1243" s="231">
        <f>IF(N1243="zákl. přenesená",J1243,0)</f>
        <v>0</v>
      </c>
      <c r="BH1243" s="231">
        <f>IF(N1243="sníž. přenesená",J1243,0)</f>
        <v>0</v>
      </c>
      <c r="BI1243" s="231">
        <f>IF(N1243="nulová",J1243,0)</f>
        <v>0</v>
      </c>
      <c r="BJ1243" s="18" t="s">
        <v>87</v>
      </c>
      <c r="BK1243" s="231">
        <f>ROUND(I1243*H1243,2)</f>
        <v>0</v>
      </c>
      <c r="BL1243" s="18" t="s">
        <v>206</v>
      </c>
      <c r="BM1243" s="230" t="s">
        <v>1639</v>
      </c>
    </row>
    <row r="1244" s="2" customFormat="1">
      <c r="A1244" s="39"/>
      <c r="B1244" s="40"/>
      <c r="C1244" s="41"/>
      <c r="D1244" s="232" t="s">
        <v>136</v>
      </c>
      <c r="E1244" s="41"/>
      <c r="F1244" s="233" t="s">
        <v>1640</v>
      </c>
      <c r="G1244" s="41"/>
      <c r="H1244" s="41"/>
      <c r="I1244" s="234"/>
      <c r="J1244" s="41"/>
      <c r="K1244" s="41"/>
      <c r="L1244" s="45"/>
      <c r="M1244" s="235"/>
      <c r="N1244" s="236"/>
      <c r="O1244" s="92"/>
      <c r="P1244" s="92"/>
      <c r="Q1244" s="92"/>
      <c r="R1244" s="92"/>
      <c r="S1244" s="92"/>
      <c r="T1244" s="93"/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T1244" s="18" t="s">
        <v>136</v>
      </c>
      <c r="AU1244" s="18" t="s">
        <v>89</v>
      </c>
    </row>
    <row r="1245" s="13" customFormat="1">
      <c r="A1245" s="13"/>
      <c r="B1245" s="237"/>
      <c r="C1245" s="238"/>
      <c r="D1245" s="232" t="s">
        <v>138</v>
      </c>
      <c r="E1245" s="239" t="s">
        <v>1</v>
      </c>
      <c r="F1245" s="240" t="s">
        <v>1641</v>
      </c>
      <c r="G1245" s="238"/>
      <c r="H1245" s="241">
        <v>15.308</v>
      </c>
      <c r="I1245" s="242"/>
      <c r="J1245" s="238"/>
      <c r="K1245" s="238"/>
      <c r="L1245" s="243"/>
      <c r="M1245" s="244"/>
      <c r="N1245" s="245"/>
      <c r="O1245" s="245"/>
      <c r="P1245" s="245"/>
      <c r="Q1245" s="245"/>
      <c r="R1245" s="245"/>
      <c r="S1245" s="245"/>
      <c r="T1245" s="246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7" t="s">
        <v>138</v>
      </c>
      <c r="AU1245" s="247" t="s">
        <v>89</v>
      </c>
      <c r="AV1245" s="13" t="s">
        <v>89</v>
      </c>
      <c r="AW1245" s="13" t="s">
        <v>34</v>
      </c>
      <c r="AX1245" s="13" t="s">
        <v>79</v>
      </c>
      <c r="AY1245" s="247" t="s">
        <v>127</v>
      </c>
    </row>
    <row r="1246" s="13" customFormat="1">
      <c r="A1246" s="13"/>
      <c r="B1246" s="237"/>
      <c r="C1246" s="238"/>
      <c r="D1246" s="232" t="s">
        <v>138</v>
      </c>
      <c r="E1246" s="239" t="s">
        <v>1</v>
      </c>
      <c r="F1246" s="240" t="s">
        <v>1642</v>
      </c>
      <c r="G1246" s="238"/>
      <c r="H1246" s="241">
        <v>15.308</v>
      </c>
      <c r="I1246" s="242"/>
      <c r="J1246" s="238"/>
      <c r="K1246" s="238"/>
      <c r="L1246" s="243"/>
      <c r="M1246" s="244"/>
      <c r="N1246" s="245"/>
      <c r="O1246" s="245"/>
      <c r="P1246" s="245"/>
      <c r="Q1246" s="245"/>
      <c r="R1246" s="245"/>
      <c r="S1246" s="245"/>
      <c r="T1246" s="246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7" t="s">
        <v>138</v>
      </c>
      <c r="AU1246" s="247" t="s">
        <v>89</v>
      </c>
      <c r="AV1246" s="13" t="s">
        <v>89</v>
      </c>
      <c r="AW1246" s="13" t="s">
        <v>34</v>
      </c>
      <c r="AX1246" s="13" t="s">
        <v>79</v>
      </c>
      <c r="AY1246" s="247" t="s">
        <v>127</v>
      </c>
    </row>
    <row r="1247" s="13" customFormat="1">
      <c r="A1247" s="13"/>
      <c r="B1247" s="237"/>
      <c r="C1247" s="238"/>
      <c r="D1247" s="232" t="s">
        <v>138</v>
      </c>
      <c r="E1247" s="239" t="s">
        <v>1</v>
      </c>
      <c r="F1247" s="240" t="s">
        <v>1643</v>
      </c>
      <c r="G1247" s="238"/>
      <c r="H1247" s="241">
        <v>18.507999999999999</v>
      </c>
      <c r="I1247" s="242"/>
      <c r="J1247" s="238"/>
      <c r="K1247" s="238"/>
      <c r="L1247" s="243"/>
      <c r="M1247" s="244"/>
      <c r="N1247" s="245"/>
      <c r="O1247" s="245"/>
      <c r="P1247" s="245"/>
      <c r="Q1247" s="245"/>
      <c r="R1247" s="245"/>
      <c r="S1247" s="245"/>
      <c r="T1247" s="246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7" t="s">
        <v>138</v>
      </c>
      <c r="AU1247" s="247" t="s">
        <v>89</v>
      </c>
      <c r="AV1247" s="13" t="s">
        <v>89</v>
      </c>
      <c r="AW1247" s="13" t="s">
        <v>34</v>
      </c>
      <c r="AX1247" s="13" t="s">
        <v>79</v>
      </c>
      <c r="AY1247" s="247" t="s">
        <v>127</v>
      </c>
    </row>
    <row r="1248" s="14" customFormat="1">
      <c r="A1248" s="14"/>
      <c r="B1248" s="248"/>
      <c r="C1248" s="249"/>
      <c r="D1248" s="232" t="s">
        <v>138</v>
      </c>
      <c r="E1248" s="250" t="s">
        <v>1</v>
      </c>
      <c r="F1248" s="251" t="s">
        <v>176</v>
      </c>
      <c r="G1248" s="249"/>
      <c r="H1248" s="252">
        <v>49.123999999999995</v>
      </c>
      <c r="I1248" s="253"/>
      <c r="J1248" s="249"/>
      <c r="K1248" s="249"/>
      <c r="L1248" s="254"/>
      <c r="M1248" s="255"/>
      <c r="N1248" s="256"/>
      <c r="O1248" s="256"/>
      <c r="P1248" s="256"/>
      <c r="Q1248" s="256"/>
      <c r="R1248" s="256"/>
      <c r="S1248" s="256"/>
      <c r="T1248" s="257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8" t="s">
        <v>138</v>
      </c>
      <c r="AU1248" s="258" t="s">
        <v>89</v>
      </c>
      <c r="AV1248" s="14" t="s">
        <v>134</v>
      </c>
      <c r="AW1248" s="14" t="s">
        <v>34</v>
      </c>
      <c r="AX1248" s="14" t="s">
        <v>87</v>
      </c>
      <c r="AY1248" s="258" t="s">
        <v>127</v>
      </c>
    </row>
    <row r="1249" s="2" customFormat="1">
      <c r="A1249" s="39"/>
      <c r="B1249" s="40"/>
      <c r="C1249" s="219" t="s">
        <v>1644</v>
      </c>
      <c r="D1249" s="219" t="s">
        <v>130</v>
      </c>
      <c r="E1249" s="220" t="s">
        <v>1645</v>
      </c>
      <c r="F1249" s="221" t="s">
        <v>1646</v>
      </c>
      <c r="G1249" s="222" t="s">
        <v>205</v>
      </c>
      <c r="H1249" s="223">
        <v>282.08999999999997</v>
      </c>
      <c r="I1249" s="224"/>
      <c r="J1249" s="225">
        <f>ROUND(I1249*H1249,2)</f>
        <v>0</v>
      </c>
      <c r="K1249" s="221" t="s">
        <v>1</v>
      </c>
      <c r="L1249" s="45"/>
      <c r="M1249" s="226" t="s">
        <v>1</v>
      </c>
      <c r="N1249" s="227" t="s">
        <v>44</v>
      </c>
      <c r="O1249" s="92"/>
      <c r="P1249" s="228">
        <f>O1249*H1249</f>
        <v>0</v>
      </c>
      <c r="Q1249" s="228">
        <v>0.0063</v>
      </c>
      <c r="R1249" s="228">
        <f>Q1249*H1249</f>
        <v>1.7771669999999999</v>
      </c>
      <c r="S1249" s="228">
        <v>0</v>
      </c>
      <c r="T1249" s="229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30" t="s">
        <v>206</v>
      </c>
      <c r="AT1249" s="230" t="s">
        <v>130</v>
      </c>
      <c r="AU1249" s="230" t="s">
        <v>89</v>
      </c>
      <c r="AY1249" s="18" t="s">
        <v>127</v>
      </c>
      <c r="BE1249" s="231">
        <f>IF(N1249="základní",J1249,0)</f>
        <v>0</v>
      </c>
      <c r="BF1249" s="231">
        <f>IF(N1249="snížená",J1249,0)</f>
        <v>0</v>
      </c>
      <c r="BG1249" s="231">
        <f>IF(N1249="zákl. přenesená",J1249,0)</f>
        <v>0</v>
      </c>
      <c r="BH1249" s="231">
        <f>IF(N1249="sníž. přenesená",J1249,0)</f>
        <v>0</v>
      </c>
      <c r="BI1249" s="231">
        <f>IF(N1249="nulová",J1249,0)</f>
        <v>0</v>
      </c>
      <c r="BJ1249" s="18" t="s">
        <v>87</v>
      </c>
      <c r="BK1249" s="231">
        <f>ROUND(I1249*H1249,2)</f>
        <v>0</v>
      </c>
      <c r="BL1249" s="18" t="s">
        <v>206</v>
      </c>
      <c r="BM1249" s="230" t="s">
        <v>1647</v>
      </c>
    </row>
    <row r="1250" s="2" customFormat="1">
      <c r="A1250" s="39"/>
      <c r="B1250" s="40"/>
      <c r="C1250" s="41"/>
      <c r="D1250" s="232" t="s">
        <v>136</v>
      </c>
      <c r="E1250" s="41"/>
      <c r="F1250" s="233" t="s">
        <v>1648</v>
      </c>
      <c r="G1250" s="41"/>
      <c r="H1250" s="41"/>
      <c r="I1250" s="234"/>
      <c r="J1250" s="41"/>
      <c r="K1250" s="41"/>
      <c r="L1250" s="45"/>
      <c r="M1250" s="235"/>
      <c r="N1250" s="236"/>
      <c r="O1250" s="92"/>
      <c r="P1250" s="92"/>
      <c r="Q1250" s="92"/>
      <c r="R1250" s="92"/>
      <c r="S1250" s="92"/>
      <c r="T1250" s="93"/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T1250" s="18" t="s">
        <v>136</v>
      </c>
      <c r="AU1250" s="18" t="s">
        <v>89</v>
      </c>
    </row>
    <row r="1251" s="13" customFormat="1">
      <c r="A1251" s="13"/>
      <c r="B1251" s="237"/>
      <c r="C1251" s="238"/>
      <c r="D1251" s="232" t="s">
        <v>138</v>
      </c>
      <c r="E1251" s="239" t="s">
        <v>1</v>
      </c>
      <c r="F1251" s="240" t="s">
        <v>828</v>
      </c>
      <c r="G1251" s="238"/>
      <c r="H1251" s="241">
        <v>14.560000000000001</v>
      </c>
      <c r="I1251" s="242"/>
      <c r="J1251" s="238"/>
      <c r="K1251" s="238"/>
      <c r="L1251" s="243"/>
      <c r="M1251" s="244"/>
      <c r="N1251" s="245"/>
      <c r="O1251" s="245"/>
      <c r="P1251" s="245"/>
      <c r="Q1251" s="245"/>
      <c r="R1251" s="245"/>
      <c r="S1251" s="245"/>
      <c r="T1251" s="246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7" t="s">
        <v>138</v>
      </c>
      <c r="AU1251" s="247" t="s">
        <v>89</v>
      </c>
      <c r="AV1251" s="13" t="s">
        <v>89</v>
      </c>
      <c r="AW1251" s="13" t="s">
        <v>34</v>
      </c>
      <c r="AX1251" s="13" t="s">
        <v>79</v>
      </c>
      <c r="AY1251" s="247" t="s">
        <v>127</v>
      </c>
    </row>
    <row r="1252" s="13" customFormat="1">
      <c r="A1252" s="13"/>
      <c r="B1252" s="237"/>
      <c r="C1252" s="238"/>
      <c r="D1252" s="232" t="s">
        <v>138</v>
      </c>
      <c r="E1252" s="239" t="s">
        <v>1</v>
      </c>
      <c r="F1252" s="240" t="s">
        <v>829</v>
      </c>
      <c r="G1252" s="238"/>
      <c r="H1252" s="241">
        <v>109.38</v>
      </c>
      <c r="I1252" s="242"/>
      <c r="J1252" s="238"/>
      <c r="K1252" s="238"/>
      <c r="L1252" s="243"/>
      <c r="M1252" s="244"/>
      <c r="N1252" s="245"/>
      <c r="O1252" s="245"/>
      <c r="P1252" s="245"/>
      <c r="Q1252" s="245"/>
      <c r="R1252" s="245"/>
      <c r="S1252" s="245"/>
      <c r="T1252" s="246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7" t="s">
        <v>138</v>
      </c>
      <c r="AU1252" s="247" t="s">
        <v>89</v>
      </c>
      <c r="AV1252" s="13" t="s">
        <v>89</v>
      </c>
      <c r="AW1252" s="13" t="s">
        <v>34</v>
      </c>
      <c r="AX1252" s="13" t="s">
        <v>79</v>
      </c>
      <c r="AY1252" s="247" t="s">
        <v>127</v>
      </c>
    </row>
    <row r="1253" s="13" customFormat="1">
      <c r="A1253" s="13"/>
      <c r="B1253" s="237"/>
      <c r="C1253" s="238"/>
      <c r="D1253" s="232" t="s">
        <v>138</v>
      </c>
      <c r="E1253" s="239" t="s">
        <v>1</v>
      </c>
      <c r="F1253" s="240" t="s">
        <v>830</v>
      </c>
      <c r="G1253" s="238"/>
      <c r="H1253" s="241">
        <v>51.030000000000001</v>
      </c>
      <c r="I1253" s="242"/>
      <c r="J1253" s="238"/>
      <c r="K1253" s="238"/>
      <c r="L1253" s="243"/>
      <c r="M1253" s="244"/>
      <c r="N1253" s="245"/>
      <c r="O1253" s="245"/>
      <c r="P1253" s="245"/>
      <c r="Q1253" s="245"/>
      <c r="R1253" s="245"/>
      <c r="S1253" s="245"/>
      <c r="T1253" s="246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7" t="s">
        <v>138</v>
      </c>
      <c r="AU1253" s="247" t="s">
        <v>89</v>
      </c>
      <c r="AV1253" s="13" t="s">
        <v>89</v>
      </c>
      <c r="AW1253" s="13" t="s">
        <v>34</v>
      </c>
      <c r="AX1253" s="13" t="s">
        <v>79</v>
      </c>
      <c r="AY1253" s="247" t="s">
        <v>127</v>
      </c>
    </row>
    <row r="1254" s="13" customFormat="1">
      <c r="A1254" s="13"/>
      <c r="B1254" s="237"/>
      <c r="C1254" s="238"/>
      <c r="D1254" s="232" t="s">
        <v>138</v>
      </c>
      <c r="E1254" s="239" t="s">
        <v>1</v>
      </c>
      <c r="F1254" s="240" t="s">
        <v>831</v>
      </c>
      <c r="G1254" s="238"/>
      <c r="H1254" s="241">
        <v>52.200000000000003</v>
      </c>
      <c r="I1254" s="242"/>
      <c r="J1254" s="238"/>
      <c r="K1254" s="238"/>
      <c r="L1254" s="243"/>
      <c r="M1254" s="244"/>
      <c r="N1254" s="245"/>
      <c r="O1254" s="245"/>
      <c r="P1254" s="245"/>
      <c r="Q1254" s="245"/>
      <c r="R1254" s="245"/>
      <c r="S1254" s="245"/>
      <c r="T1254" s="246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7" t="s">
        <v>138</v>
      </c>
      <c r="AU1254" s="247" t="s">
        <v>89</v>
      </c>
      <c r="AV1254" s="13" t="s">
        <v>89</v>
      </c>
      <c r="AW1254" s="13" t="s">
        <v>34</v>
      </c>
      <c r="AX1254" s="13" t="s">
        <v>79</v>
      </c>
      <c r="AY1254" s="247" t="s">
        <v>127</v>
      </c>
    </row>
    <row r="1255" s="13" customFormat="1">
      <c r="A1255" s="13"/>
      <c r="B1255" s="237"/>
      <c r="C1255" s="238"/>
      <c r="D1255" s="232" t="s">
        <v>138</v>
      </c>
      <c r="E1255" s="239" t="s">
        <v>1</v>
      </c>
      <c r="F1255" s="240" t="s">
        <v>832</v>
      </c>
      <c r="G1255" s="238"/>
      <c r="H1255" s="241">
        <v>54.920000000000002</v>
      </c>
      <c r="I1255" s="242"/>
      <c r="J1255" s="238"/>
      <c r="K1255" s="238"/>
      <c r="L1255" s="243"/>
      <c r="M1255" s="244"/>
      <c r="N1255" s="245"/>
      <c r="O1255" s="245"/>
      <c r="P1255" s="245"/>
      <c r="Q1255" s="245"/>
      <c r="R1255" s="245"/>
      <c r="S1255" s="245"/>
      <c r="T1255" s="246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7" t="s">
        <v>138</v>
      </c>
      <c r="AU1255" s="247" t="s">
        <v>89</v>
      </c>
      <c r="AV1255" s="13" t="s">
        <v>89</v>
      </c>
      <c r="AW1255" s="13" t="s">
        <v>34</v>
      </c>
      <c r="AX1255" s="13" t="s">
        <v>79</v>
      </c>
      <c r="AY1255" s="247" t="s">
        <v>127</v>
      </c>
    </row>
    <row r="1256" s="14" customFormat="1">
      <c r="A1256" s="14"/>
      <c r="B1256" s="248"/>
      <c r="C1256" s="249"/>
      <c r="D1256" s="232" t="s">
        <v>138</v>
      </c>
      <c r="E1256" s="250" t="s">
        <v>1</v>
      </c>
      <c r="F1256" s="251" t="s">
        <v>176</v>
      </c>
      <c r="G1256" s="249"/>
      <c r="H1256" s="252">
        <v>282.09000000000003</v>
      </c>
      <c r="I1256" s="253"/>
      <c r="J1256" s="249"/>
      <c r="K1256" s="249"/>
      <c r="L1256" s="254"/>
      <c r="M1256" s="255"/>
      <c r="N1256" s="256"/>
      <c r="O1256" s="256"/>
      <c r="P1256" s="256"/>
      <c r="Q1256" s="256"/>
      <c r="R1256" s="256"/>
      <c r="S1256" s="256"/>
      <c r="T1256" s="257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8" t="s">
        <v>138</v>
      </c>
      <c r="AU1256" s="258" t="s">
        <v>89</v>
      </c>
      <c r="AV1256" s="14" t="s">
        <v>134</v>
      </c>
      <c r="AW1256" s="14" t="s">
        <v>34</v>
      </c>
      <c r="AX1256" s="14" t="s">
        <v>87</v>
      </c>
      <c r="AY1256" s="258" t="s">
        <v>127</v>
      </c>
    </row>
    <row r="1257" s="2" customFormat="1" ht="33" customHeight="1">
      <c r="A1257" s="39"/>
      <c r="B1257" s="40"/>
      <c r="C1257" s="273" t="s">
        <v>1649</v>
      </c>
      <c r="D1257" s="273" t="s">
        <v>295</v>
      </c>
      <c r="E1257" s="274" t="s">
        <v>1650</v>
      </c>
      <c r="F1257" s="275" t="s">
        <v>1651</v>
      </c>
      <c r="G1257" s="276" t="s">
        <v>205</v>
      </c>
      <c r="H1257" s="277">
        <v>386.709</v>
      </c>
      <c r="I1257" s="278"/>
      <c r="J1257" s="279">
        <f>ROUND(I1257*H1257,2)</f>
        <v>0</v>
      </c>
      <c r="K1257" s="275" t="s">
        <v>1</v>
      </c>
      <c r="L1257" s="280"/>
      <c r="M1257" s="281" t="s">
        <v>1</v>
      </c>
      <c r="N1257" s="282" t="s">
        <v>44</v>
      </c>
      <c r="O1257" s="92"/>
      <c r="P1257" s="228">
        <f>O1257*H1257</f>
        <v>0</v>
      </c>
      <c r="Q1257" s="228">
        <v>0.019199999999999998</v>
      </c>
      <c r="R1257" s="228">
        <f>Q1257*H1257</f>
        <v>7.4248127999999998</v>
      </c>
      <c r="S1257" s="228">
        <v>0</v>
      </c>
      <c r="T1257" s="229">
        <f>S1257*H1257</f>
        <v>0</v>
      </c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R1257" s="230" t="s">
        <v>460</v>
      </c>
      <c r="AT1257" s="230" t="s">
        <v>295</v>
      </c>
      <c r="AU1257" s="230" t="s">
        <v>89</v>
      </c>
      <c r="AY1257" s="18" t="s">
        <v>127</v>
      </c>
      <c r="BE1257" s="231">
        <f>IF(N1257="základní",J1257,0)</f>
        <v>0</v>
      </c>
      <c r="BF1257" s="231">
        <f>IF(N1257="snížená",J1257,0)</f>
        <v>0</v>
      </c>
      <c r="BG1257" s="231">
        <f>IF(N1257="zákl. přenesená",J1257,0)</f>
        <v>0</v>
      </c>
      <c r="BH1257" s="231">
        <f>IF(N1257="sníž. přenesená",J1257,0)</f>
        <v>0</v>
      </c>
      <c r="BI1257" s="231">
        <f>IF(N1257="nulová",J1257,0)</f>
        <v>0</v>
      </c>
      <c r="BJ1257" s="18" t="s">
        <v>87</v>
      </c>
      <c r="BK1257" s="231">
        <f>ROUND(I1257*H1257,2)</f>
        <v>0</v>
      </c>
      <c r="BL1257" s="18" t="s">
        <v>206</v>
      </c>
      <c r="BM1257" s="230" t="s">
        <v>1652</v>
      </c>
    </row>
    <row r="1258" s="2" customFormat="1">
      <c r="A1258" s="39"/>
      <c r="B1258" s="40"/>
      <c r="C1258" s="41"/>
      <c r="D1258" s="232" t="s">
        <v>136</v>
      </c>
      <c r="E1258" s="41"/>
      <c r="F1258" s="233" t="s">
        <v>1651</v>
      </c>
      <c r="G1258" s="41"/>
      <c r="H1258" s="41"/>
      <c r="I1258" s="234"/>
      <c r="J1258" s="41"/>
      <c r="K1258" s="41"/>
      <c r="L1258" s="45"/>
      <c r="M1258" s="235"/>
      <c r="N1258" s="236"/>
      <c r="O1258" s="92"/>
      <c r="P1258" s="92"/>
      <c r="Q1258" s="92"/>
      <c r="R1258" s="92"/>
      <c r="S1258" s="92"/>
      <c r="T1258" s="93"/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T1258" s="18" t="s">
        <v>136</v>
      </c>
      <c r="AU1258" s="18" t="s">
        <v>89</v>
      </c>
    </row>
    <row r="1259" s="13" customFormat="1">
      <c r="A1259" s="13"/>
      <c r="B1259" s="237"/>
      <c r="C1259" s="238"/>
      <c r="D1259" s="232" t="s">
        <v>138</v>
      </c>
      <c r="E1259" s="239" t="s">
        <v>1</v>
      </c>
      <c r="F1259" s="240" t="s">
        <v>828</v>
      </c>
      <c r="G1259" s="238"/>
      <c r="H1259" s="241">
        <v>14.560000000000001</v>
      </c>
      <c r="I1259" s="242"/>
      <c r="J1259" s="238"/>
      <c r="K1259" s="238"/>
      <c r="L1259" s="243"/>
      <c r="M1259" s="244"/>
      <c r="N1259" s="245"/>
      <c r="O1259" s="245"/>
      <c r="P1259" s="245"/>
      <c r="Q1259" s="245"/>
      <c r="R1259" s="245"/>
      <c r="S1259" s="245"/>
      <c r="T1259" s="246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7" t="s">
        <v>138</v>
      </c>
      <c r="AU1259" s="247" t="s">
        <v>89</v>
      </c>
      <c r="AV1259" s="13" t="s">
        <v>89</v>
      </c>
      <c r="AW1259" s="13" t="s">
        <v>34</v>
      </c>
      <c r="AX1259" s="13" t="s">
        <v>79</v>
      </c>
      <c r="AY1259" s="247" t="s">
        <v>127</v>
      </c>
    </row>
    <row r="1260" s="13" customFormat="1">
      <c r="A1260" s="13"/>
      <c r="B1260" s="237"/>
      <c r="C1260" s="238"/>
      <c r="D1260" s="232" t="s">
        <v>138</v>
      </c>
      <c r="E1260" s="239" t="s">
        <v>1</v>
      </c>
      <c r="F1260" s="240" t="s">
        <v>829</v>
      </c>
      <c r="G1260" s="238"/>
      <c r="H1260" s="241">
        <v>109.38</v>
      </c>
      <c r="I1260" s="242"/>
      <c r="J1260" s="238"/>
      <c r="K1260" s="238"/>
      <c r="L1260" s="243"/>
      <c r="M1260" s="244"/>
      <c r="N1260" s="245"/>
      <c r="O1260" s="245"/>
      <c r="P1260" s="245"/>
      <c r="Q1260" s="245"/>
      <c r="R1260" s="245"/>
      <c r="S1260" s="245"/>
      <c r="T1260" s="246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7" t="s">
        <v>138</v>
      </c>
      <c r="AU1260" s="247" t="s">
        <v>89</v>
      </c>
      <c r="AV1260" s="13" t="s">
        <v>89</v>
      </c>
      <c r="AW1260" s="13" t="s">
        <v>34</v>
      </c>
      <c r="AX1260" s="13" t="s">
        <v>79</v>
      </c>
      <c r="AY1260" s="247" t="s">
        <v>127</v>
      </c>
    </row>
    <row r="1261" s="13" customFormat="1">
      <c r="A1261" s="13"/>
      <c r="B1261" s="237"/>
      <c r="C1261" s="238"/>
      <c r="D1261" s="232" t="s">
        <v>138</v>
      </c>
      <c r="E1261" s="239" t="s">
        <v>1</v>
      </c>
      <c r="F1261" s="240" t="s">
        <v>830</v>
      </c>
      <c r="G1261" s="238"/>
      <c r="H1261" s="241">
        <v>51.030000000000001</v>
      </c>
      <c r="I1261" s="242"/>
      <c r="J1261" s="238"/>
      <c r="K1261" s="238"/>
      <c r="L1261" s="243"/>
      <c r="M1261" s="244"/>
      <c r="N1261" s="245"/>
      <c r="O1261" s="245"/>
      <c r="P1261" s="245"/>
      <c r="Q1261" s="245"/>
      <c r="R1261" s="245"/>
      <c r="S1261" s="245"/>
      <c r="T1261" s="246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7" t="s">
        <v>138</v>
      </c>
      <c r="AU1261" s="247" t="s">
        <v>89</v>
      </c>
      <c r="AV1261" s="13" t="s">
        <v>89</v>
      </c>
      <c r="AW1261" s="13" t="s">
        <v>34</v>
      </c>
      <c r="AX1261" s="13" t="s">
        <v>79</v>
      </c>
      <c r="AY1261" s="247" t="s">
        <v>127</v>
      </c>
    </row>
    <row r="1262" s="13" customFormat="1">
      <c r="A1262" s="13"/>
      <c r="B1262" s="237"/>
      <c r="C1262" s="238"/>
      <c r="D1262" s="232" t="s">
        <v>138</v>
      </c>
      <c r="E1262" s="239" t="s">
        <v>1</v>
      </c>
      <c r="F1262" s="240" t="s">
        <v>831</v>
      </c>
      <c r="G1262" s="238"/>
      <c r="H1262" s="241">
        <v>52.200000000000003</v>
      </c>
      <c r="I1262" s="242"/>
      <c r="J1262" s="238"/>
      <c r="K1262" s="238"/>
      <c r="L1262" s="243"/>
      <c r="M1262" s="244"/>
      <c r="N1262" s="245"/>
      <c r="O1262" s="245"/>
      <c r="P1262" s="245"/>
      <c r="Q1262" s="245"/>
      <c r="R1262" s="245"/>
      <c r="S1262" s="245"/>
      <c r="T1262" s="246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7" t="s">
        <v>138</v>
      </c>
      <c r="AU1262" s="247" t="s">
        <v>89</v>
      </c>
      <c r="AV1262" s="13" t="s">
        <v>89</v>
      </c>
      <c r="AW1262" s="13" t="s">
        <v>34</v>
      </c>
      <c r="AX1262" s="13" t="s">
        <v>79</v>
      </c>
      <c r="AY1262" s="247" t="s">
        <v>127</v>
      </c>
    </row>
    <row r="1263" s="13" customFormat="1">
      <c r="A1263" s="13"/>
      <c r="B1263" s="237"/>
      <c r="C1263" s="238"/>
      <c r="D1263" s="232" t="s">
        <v>138</v>
      </c>
      <c r="E1263" s="239" t="s">
        <v>1</v>
      </c>
      <c r="F1263" s="240" t="s">
        <v>832</v>
      </c>
      <c r="G1263" s="238"/>
      <c r="H1263" s="241">
        <v>54.920000000000002</v>
      </c>
      <c r="I1263" s="242"/>
      <c r="J1263" s="238"/>
      <c r="K1263" s="238"/>
      <c r="L1263" s="243"/>
      <c r="M1263" s="244"/>
      <c r="N1263" s="245"/>
      <c r="O1263" s="245"/>
      <c r="P1263" s="245"/>
      <c r="Q1263" s="245"/>
      <c r="R1263" s="245"/>
      <c r="S1263" s="245"/>
      <c r="T1263" s="246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7" t="s">
        <v>138</v>
      </c>
      <c r="AU1263" s="247" t="s">
        <v>89</v>
      </c>
      <c r="AV1263" s="13" t="s">
        <v>89</v>
      </c>
      <c r="AW1263" s="13" t="s">
        <v>34</v>
      </c>
      <c r="AX1263" s="13" t="s">
        <v>79</v>
      </c>
      <c r="AY1263" s="247" t="s">
        <v>127</v>
      </c>
    </row>
    <row r="1264" s="15" customFormat="1">
      <c r="A1264" s="15"/>
      <c r="B1264" s="262"/>
      <c r="C1264" s="263"/>
      <c r="D1264" s="232" t="s">
        <v>138</v>
      </c>
      <c r="E1264" s="264" t="s">
        <v>1</v>
      </c>
      <c r="F1264" s="265" t="s">
        <v>280</v>
      </c>
      <c r="G1264" s="263"/>
      <c r="H1264" s="266">
        <v>282.09000000000003</v>
      </c>
      <c r="I1264" s="267"/>
      <c r="J1264" s="263"/>
      <c r="K1264" s="263"/>
      <c r="L1264" s="268"/>
      <c r="M1264" s="269"/>
      <c r="N1264" s="270"/>
      <c r="O1264" s="270"/>
      <c r="P1264" s="270"/>
      <c r="Q1264" s="270"/>
      <c r="R1264" s="270"/>
      <c r="S1264" s="270"/>
      <c r="T1264" s="271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72" t="s">
        <v>138</v>
      </c>
      <c r="AU1264" s="272" t="s">
        <v>89</v>
      </c>
      <c r="AV1264" s="15" t="s">
        <v>147</v>
      </c>
      <c r="AW1264" s="15" t="s">
        <v>34</v>
      </c>
      <c r="AX1264" s="15" t="s">
        <v>79</v>
      </c>
      <c r="AY1264" s="272" t="s">
        <v>127</v>
      </c>
    </row>
    <row r="1265" s="13" customFormat="1">
      <c r="A1265" s="13"/>
      <c r="B1265" s="237"/>
      <c r="C1265" s="238"/>
      <c r="D1265" s="232" t="s">
        <v>138</v>
      </c>
      <c r="E1265" s="239" t="s">
        <v>1</v>
      </c>
      <c r="F1265" s="240" t="s">
        <v>1653</v>
      </c>
      <c r="G1265" s="238"/>
      <c r="H1265" s="241">
        <v>20.34</v>
      </c>
      <c r="I1265" s="242"/>
      <c r="J1265" s="238"/>
      <c r="K1265" s="238"/>
      <c r="L1265" s="243"/>
      <c r="M1265" s="244"/>
      <c r="N1265" s="245"/>
      <c r="O1265" s="245"/>
      <c r="P1265" s="245"/>
      <c r="Q1265" s="245"/>
      <c r="R1265" s="245"/>
      <c r="S1265" s="245"/>
      <c r="T1265" s="246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7" t="s">
        <v>138</v>
      </c>
      <c r="AU1265" s="247" t="s">
        <v>89</v>
      </c>
      <c r="AV1265" s="13" t="s">
        <v>89</v>
      </c>
      <c r="AW1265" s="13" t="s">
        <v>34</v>
      </c>
      <c r="AX1265" s="13" t="s">
        <v>79</v>
      </c>
      <c r="AY1265" s="247" t="s">
        <v>127</v>
      </c>
    </row>
    <row r="1266" s="13" customFormat="1">
      <c r="A1266" s="13"/>
      <c r="B1266" s="237"/>
      <c r="C1266" s="238"/>
      <c r="D1266" s="232" t="s">
        <v>138</v>
      </c>
      <c r="E1266" s="239" t="s">
        <v>1</v>
      </c>
      <c r="F1266" s="240" t="s">
        <v>1654</v>
      </c>
      <c r="G1266" s="238"/>
      <c r="H1266" s="241">
        <v>49.124000000000002</v>
      </c>
      <c r="I1266" s="242"/>
      <c r="J1266" s="238"/>
      <c r="K1266" s="238"/>
      <c r="L1266" s="243"/>
      <c r="M1266" s="244"/>
      <c r="N1266" s="245"/>
      <c r="O1266" s="245"/>
      <c r="P1266" s="245"/>
      <c r="Q1266" s="245"/>
      <c r="R1266" s="245"/>
      <c r="S1266" s="245"/>
      <c r="T1266" s="246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7" t="s">
        <v>138</v>
      </c>
      <c r="AU1266" s="247" t="s">
        <v>89</v>
      </c>
      <c r="AV1266" s="13" t="s">
        <v>89</v>
      </c>
      <c r="AW1266" s="13" t="s">
        <v>34</v>
      </c>
      <c r="AX1266" s="13" t="s">
        <v>79</v>
      </c>
      <c r="AY1266" s="247" t="s">
        <v>127</v>
      </c>
    </row>
    <row r="1267" s="15" customFormat="1">
      <c r="A1267" s="15"/>
      <c r="B1267" s="262"/>
      <c r="C1267" s="263"/>
      <c r="D1267" s="232" t="s">
        <v>138</v>
      </c>
      <c r="E1267" s="264" t="s">
        <v>1</v>
      </c>
      <c r="F1267" s="265" t="s">
        <v>280</v>
      </c>
      <c r="G1267" s="263"/>
      <c r="H1267" s="266">
        <v>69.463999999999999</v>
      </c>
      <c r="I1267" s="267"/>
      <c r="J1267" s="263"/>
      <c r="K1267" s="263"/>
      <c r="L1267" s="268"/>
      <c r="M1267" s="269"/>
      <c r="N1267" s="270"/>
      <c r="O1267" s="270"/>
      <c r="P1267" s="270"/>
      <c r="Q1267" s="270"/>
      <c r="R1267" s="270"/>
      <c r="S1267" s="270"/>
      <c r="T1267" s="271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72" t="s">
        <v>138</v>
      </c>
      <c r="AU1267" s="272" t="s">
        <v>89</v>
      </c>
      <c r="AV1267" s="15" t="s">
        <v>147</v>
      </c>
      <c r="AW1267" s="15" t="s">
        <v>34</v>
      </c>
      <c r="AX1267" s="15" t="s">
        <v>79</v>
      </c>
      <c r="AY1267" s="272" t="s">
        <v>127</v>
      </c>
    </row>
    <row r="1268" s="14" customFormat="1">
      <c r="A1268" s="14"/>
      <c r="B1268" s="248"/>
      <c r="C1268" s="249"/>
      <c r="D1268" s="232" t="s">
        <v>138</v>
      </c>
      <c r="E1268" s="250" t="s">
        <v>1</v>
      </c>
      <c r="F1268" s="251" t="s">
        <v>176</v>
      </c>
      <c r="G1268" s="249"/>
      <c r="H1268" s="252">
        <v>351.55400000000003</v>
      </c>
      <c r="I1268" s="253"/>
      <c r="J1268" s="249"/>
      <c r="K1268" s="249"/>
      <c r="L1268" s="254"/>
      <c r="M1268" s="255"/>
      <c r="N1268" s="256"/>
      <c r="O1268" s="256"/>
      <c r="P1268" s="256"/>
      <c r="Q1268" s="256"/>
      <c r="R1268" s="256"/>
      <c r="S1268" s="256"/>
      <c r="T1268" s="257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8" t="s">
        <v>138</v>
      </c>
      <c r="AU1268" s="258" t="s">
        <v>89</v>
      </c>
      <c r="AV1268" s="14" t="s">
        <v>134</v>
      </c>
      <c r="AW1268" s="14" t="s">
        <v>34</v>
      </c>
      <c r="AX1268" s="14" t="s">
        <v>79</v>
      </c>
      <c r="AY1268" s="258" t="s">
        <v>127</v>
      </c>
    </row>
    <row r="1269" s="13" customFormat="1">
      <c r="A1269" s="13"/>
      <c r="B1269" s="237"/>
      <c r="C1269" s="238"/>
      <c r="D1269" s="232" t="s">
        <v>138</v>
      </c>
      <c r="E1269" s="239" t="s">
        <v>1</v>
      </c>
      <c r="F1269" s="240" t="s">
        <v>1655</v>
      </c>
      <c r="G1269" s="238"/>
      <c r="H1269" s="241">
        <v>386.709</v>
      </c>
      <c r="I1269" s="242"/>
      <c r="J1269" s="238"/>
      <c r="K1269" s="238"/>
      <c r="L1269" s="243"/>
      <c r="M1269" s="244"/>
      <c r="N1269" s="245"/>
      <c r="O1269" s="245"/>
      <c r="P1269" s="245"/>
      <c r="Q1269" s="245"/>
      <c r="R1269" s="245"/>
      <c r="S1269" s="245"/>
      <c r="T1269" s="24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7" t="s">
        <v>138</v>
      </c>
      <c r="AU1269" s="247" t="s">
        <v>89</v>
      </c>
      <c r="AV1269" s="13" t="s">
        <v>89</v>
      </c>
      <c r="AW1269" s="13" t="s">
        <v>34</v>
      </c>
      <c r="AX1269" s="13" t="s">
        <v>87</v>
      </c>
      <c r="AY1269" s="247" t="s">
        <v>127</v>
      </c>
    </row>
    <row r="1270" s="2" customFormat="1">
      <c r="A1270" s="39"/>
      <c r="B1270" s="40"/>
      <c r="C1270" s="219" t="s">
        <v>1656</v>
      </c>
      <c r="D1270" s="219" t="s">
        <v>130</v>
      </c>
      <c r="E1270" s="220" t="s">
        <v>1657</v>
      </c>
      <c r="F1270" s="221" t="s">
        <v>1658</v>
      </c>
      <c r="G1270" s="222" t="s">
        <v>205</v>
      </c>
      <c r="H1270" s="223">
        <v>21.670000000000002</v>
      </c>
      <c r="I1270" s="224"/>
      <c r="J1270" s="225">
        <f>ROUND(I1270*H1270,2)</f>
        <v>0</v>
      </c>
      <c r="K1270" s="221" t="s">
        <v>1</v>
      </c>
      <c r="L1270" s="45"/>
      <c r="M1270" s="226" t="s">
        <v>1</v>
      </c>
      <c r="N1270" s="227" t="s">
        <v>44</v>
      </c>
      <c r="O1270" s="92"/>
      <c r="P1270" s="228">
        <f>O1270*H1270</f>
        <v>0</v>
      </c>
      <c r="Q1270" s="228">
        <v>0.0015</v>
      </c>
      <c r="R1270" s="228">
        <f>Q1270*H1270</f>
        <v>0.032505000000000006</v>
      </c>
      <c r="S1270" s="228">
        <v>0</v>
      </c>
      <c r="T1270" s="229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30" t="s">
        <v>206</v>
      </c>
      <c r="AT1270" s="230" t="s">
        <v>130</v>
      </c>
      <c r="AU1270" s="230" t="s">
        <v>89</v>
      </c>
      <c r="AY1270" s="18" t="s">
        <v>127</v>
      </c>
      <c r="BE1270" s="231">
        <f>IF(N1270="základní",J1270,0)</f>
        <v>0</v>
      </c>
      <c r="BF1270" s="231">
        <f>IF(N1270="snížená",J1270,0)</f>
        <v>0</v>
      </c>
      <c r="BG1270" s="231">
        <f>IF(N1270="zákl. přenesená",J1270,0)</f>
        <v>0</v>
      </c>
      <c r="BH1270" s="231">
        <f>IF(N1270="sníž. přenesená",J1270,0)</f>
        <v>0</v>
      </c>
      <c r="BI1270" s="231">
        <f>IF(N1270="nulová",J1270,0)</f>
        <v>0</v>
      </c>
      <c r="BJ1270" s="18" t="s">
        <v>87</v>
      </c>
      <c r="BK1270" s="231">
        <f>ROUND(I1270*H1270,2)</f>
        <v>0</v>
      </c>
      <c r="BL1270" s="18" t="s">
        <v>206</v>
      </c>
      <c r="BM1270" s="230" t="s">
        <v>1659</v>
      </c>
    </row>
    <row r="1271" s="2" customFormat="1">
      <c r="A1271" s="39"/>
      <c r="B1271" s="40"/>
      <c r="C1271" s="41"/>
      <c r="D1271" s="232" t="s">
        <v>136</v>
      </c>
      <c r="E1271" s="41"/>
      <c r="F1271" s="233" t="s">
        <v>1660</v>
      </c>
      <c r="G1271" s="41"/>
      <c r="H1271" s="41"/>
      <c r="I1271" s="234"/>
      <c r="J1271" s="41"/>
      <c r="K1271" s="41"/>
      <c r="L1271" s="45"/>
      <c r="M1271" s="235"/>
      <c r="N1271" s="236"/>
      <c r="O1271" s="92"/>
      <c r="P1271" s="92"/>
      <c r="Q1271" s="92"/>
      <c r="R1271" s="92"/>
      <c r="S1271" s="92"/>
      <c r="T1271" s="93"/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T1271" s="18" t="s">
        <v>136</v>
      </c>
      <c r="AU1271" s="18" t="s">
        <v>89</v>
      </c>
    </row>
    <row r="1272" s="13" customFormat="1">
      <c r="A1272" s="13"/>
      <c r="B1272" s="237"/>
      <c r="C1272" s="238"/>
      <c r="D1272" s="232" t="s">
        <v>138</v>
      </c>
      <c r="E1272" s="239" t="s">
        <v>1</v>
      </c>
      <c r="F1272" s="240" t="s">
        <v>1661</v>
      </c>
      <c r="G1272" s="238"/>
      <c r="H1272" s="241">
        <v>12.970000000000001</v>
      </c>
      <c r="I1272" s="242"/>
      <c r="J1272" s="238"/>
      <c r="K1272" s="238"/>
      <c r="L1272" s="243"/>
      <c r="M1272" s="244"/>
      <c r="N1272" s="245"/>
      <c r="O1272" s="245"/>
      <c r="P1272" s="245"/>
      <c r="Q1272" s="245"/>
      <c r="R1272" s="245"/>
      <c r="S1272" s="245"/>
      <c r="T1272" s="246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7" t="s">
        <v>138</v>
      </c>
      <c r="AU1272" s="247" t="s">
        <v>89</v>
      </c>
      <c r="AV1272" s="13" t="s">
        <v>89</v>
      </c>
      <c r="AW1272" s="13" t="s">
        <v>34</v>
      </c>
      <c r="AX1272" s="13" t="s">
        <v>79</v>
      </c>
      <c r="AY1272" s="247" t="s">
        <v>127</v>
      </c>
    </row>
    <row r="1273" s="13" customFormat="1">
      <c r="A1273" s="13"/>
      <c r="B1273" s="237"/>
      <c r="C1273" s="238"/>
      <c r="D1273" s="232" t="s">
        <v>138</v>
      </c>
      <c r="E1273" s="239" t="s">
        <v>1</v>
      </c>
      <c r="F1273" s="240" t="s">
        <v>1662</v>
      </c>
      <c r="G1273" s="238"/>
      <c r="H1273" s="241">
        <v>8.6999999999999993</v>
      </c>
      <c r="I1273" s="242"/>
      <c r="J1273" s="238"/>
      <c r="K1273" s="238"/>
      <c r="L1273" s="243"/>
      <c r="M1273" s="244"/>
      <c r="N1273" s="245"/>
      <c r="O1273" s="245"/>
      <c r="P1273" s="245"/>
      <c r="Q1273" s="245"/>
      <c r="R1273" s="245"/>
      <c r="S1273" s="245"/>
      <c r="T1273" s="246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7" t="s">
        <v>138</v>
      </c>
      <c r="AU1273" s="247" t="s">
        <v>89</v>
      </c>
      <c r="AV1273" s="13" t="s">
        <v>89</v>
      </c>
      <c r="AW1273" s="13" t="s">
        <v>34</v>
      </c>
      <c r="AX1273" s="13" t="s">
        <v>79</v>
      </c>
      <c r="AY1273" s="247" t="s">
        <v>127</v>
      </c>
    </row>
    <row r="1274" s="14" customFormat="1">
      <c r="A1274" s="14"/>
      <c r="B1274" s="248"/>
      <c r="C1274" s="249"/>
      <c r="D1274" s="232" t="s">
        <v>138</v>
      </c>
      <c r="E1274" s="250" t="s">
        <v>1</v>
      </c>
      <c r="F1274" s="251" t="s">
        <v>176</v>
      </c>
      <c r="G1274" s="249"/>
      <c r="H1274" s="252">
        <v>21.670000000000002</v>
      </c>
      <c r="I1274" s="253"/>
      <c r="J1274" s="249"/>
      <c r="K1274" s="249"/>
      <c r="L1274" s="254"/>
      <c r="M1274" s="255"/>
      <c r="N1274" s="256"/>
      <c r="O1274" s="256"/>
      <c r="P1274" s="256"/>
      <c r="Q1274" s="256"/>
      <c r="R1274" s="256"/>
      <c r="S1274" s="256"/>
      <c r="T1274" s="257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8" t="s">
        <v>138</v>
      </c>
      <c r="AU1274" s="258" t="s">
        <v>89</v>
      </c>
      <c r="AV1274" s="14" t="s">
        <v>134</v>
      </c>
      <c r="AW1274" s="14" t="s">
        <v>34</v>
      </c>
      <c r="AX1274" s="14" t="s">
        <v>87</v>
      </c>
      <c r="AY1274" s="258" t="s">
        <v>127</v>
      </c>
    </row>
    <row r="1275" s="2" customFormat="1" ht="16.5" customHeight="1">
      <c r="A1275" s="39"/>
      <c r="B1275" s="40"/>
      <c r="C1275" s="219" t="s">
        <v>1663</v>
      </c>
      <c r="D1275" s="219" t="s">
        <v>130</v>
      </c>
      <c r="E1275" s="220" t="s">
        <v>1664</v>
      </c>
      <c r="F1275" s="221" t="s">
        <v>1665</v>
      </c>
      <c r="G1275" s="222" t="s">
        <v>213</v>
      </c>
      <c r="H1275" s="223">
        <v>252.51900000000001</v>
      </c>
      <c r="I1275" s="224"/>
      <c r="J1275" s="225">
        <f>ROUND(I1275*H1275,2)</f>
        <v>0</v>
      </c>
      <c r="K1275" s="221" t="s">
        <v>1</v>
      </c>
      <c r="L1275" s="45"/>
      <c r="M1275" s="226" t="s">
        <v>1</v>
      </c>
      <c r="N1275" s="227" t="s">
        <v>44</v>
      </c>
      <c r="O1275" s="92"/>
      <c r="P1275" s="228">
        <f>O1275*H1275</f>
        <v>0</v>
      </c>
      <c r="Q1275" s="228">
        <v>3.0000000000000001E-05</v>
      </c>
      <c r="R1275" s="228">
        <f>Q1275*H1275</f>
        <v>0.0075755700000000002</v>
      </c>
      <c r="S1275" s="228">
        <v>0</v>
      </c>
      <c r="T1275" s="229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30" t="s">
        <v>206</v>
      </c>
      <c r="AT1275" s="230" t="s">
        <v>130</v>
      </c>
      <c r="AU1275" s="230" t="s">
        <v>89</v>
      </c>
      <c r="AY1275" s="18" t="s">
        <v>127</v>
      </c>
      <c r="BE1275" s="231">
        <f>IF(N1275="základní",J1275,0)</f>
        <v>0</v>
      </c>
      <c r="BF1275" s="231">
        <f>IF(N1275="snížená",J1275,0)</f>
        <v>0</v>
      </c>
      <c r="BG1275" s="231">
        <f>IF(N1275="zákl. přenesená",J1275,0)</f>
        <v>0</v>
      </c>
      <c r="BH1275" s="231">
        <f>IF(N1275="sníž. přenesená",J1275,0)</f>
        <v>0</v>
      </c>
      <c r="BI1275" s="231">
        <f>IF(N1275="nulová",J1275,0)</f>
        <v>0</v>
      </c>
      <c r="BJ1275" s="18" t="s">
        <v>87</v>
      </c>
      <c r="BK1275" s="231">
        <f>ROUND(I1275*H1275,2)</f>
        <v>0</v>
      </c>
      <c r="BL1275" s="18" t="s">
        <v>206</v>
      </c>
      <c r="BM1275" s="230" t="s">
        <v>1666</v>
      </c>
    </row>
    <row r="1276" s="2" customFormat="1">
      <c r="A1276" s="39"/>
      <c r="B1276" s="40"/>
      <c r="C1276" s="41"/>
      <c r="D1276" s="232" t="s">
        <v>136</v>
      </c>
      <c r="E1276" s="41"/>
      <c r="F1276" s="233" t="s">
        <v>1667</v>
      </c>
      <c r="G1276" s="41"/>
      <c r="H1276" s="41"/>
      <c r="I1276" s="234"/>
      <c r="J1276" s="41"/>
      <c r="K1276" s="41"/>
      <c r="L1276" s="45"/>
      <c r="M1276" s="235"/>
      <c r="N1276" s="236"/>
      <c r="O1276" s="92"/>
      <c r="P1276" s="92"/>
      <c r="Q1276" s="92"/>
      <c r="R1276" s="92"/>
      <c r="S1276" s="92"/>
      <c r="T1276" s="93"/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T1276" s="18" t="s">
        <v>136</v>
      </c>
      <c r="AU1276" s="18" t="s">
        <v>89</v>
      </c>
    </row>
    <row r="1277" s="13" customFormat="1">
      <c r="A1277" s="13"/>
      <c r="B1277" s="237"/>
      <c r="C1277" s="238"/>
      <c r="D1277" s="232" t="s">
        <v>138</v>
      </c>
      <c r="E1277" s="239" t="s">
        <v>1</v>
      </c>
      <c r="F1277" s="240" t="s">
        <v>1622</v>
      </c>
      <c r="G1277" s="238"/>
      <c r="H1277" s="241">
        <v>14.449999999999999</v>
      </c>
      <c r="I1277" s="242"/>
      <c r="J1277" s="238"/>
      <c r="K1277" s="238"/>
      <c r="L1277" s="243"/>
      <c r="M1277" s="244"/>
      <c r="N1277" s="245"/>
      <c r="O1277" s="245"/>
      <c r="P1277" s="245"/>
      <c r="Q1277" s="245"/>
      <c r="R1277" s="245"/>
      <c r="S1277" s="245"/>
      <c r="T1277" s="246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7" t="s">
        <v>138</v>
      </c>
      <c r="AU1277" s="247" t="s">
        <v>89</v>
      </c>
      <c r="AV1277" s="13" t="s">
        <v>89</v>
      </c>
      <c r="AW1277" s="13" t="s">
        <v>34</v>
      </c>
      <c r="AX1277" s="13" t="s">
        <v>79</v>
      </c>
      <c r="AY1277" s="247" t="s">
        <v>127</v>
      </c>
    </row>
    <row r="1278" s="13" customFormat="1">
      <c r="A1278" s="13"/>
      <c r="B1278" s="237"/>
      <c r="C1278" s="238"/>
      <c r="D1278" s="232" t="s">
        <v>138</v>
      </c>
      <c r="E1278" s="239" t="s">
        <v>1</v>
      </c>
      <c r="F1278" s="240" t="s">
        <v>1623</v>
      </c>
      <c r="G1278" s="238"/>
      <c r="H1278" s="241">
        <v>8.4499999999999993</v>
      </c>
      <c r="I1278" s="242"/>
      <c r="J1278" s="238"/>
      <c r="K1278" s="238"/>
      <c r="L1278" s="243"/>
      <c r="M1278" s="244"/>
      <c r="N1278" s="245"/>
      <c r="O1278" s="245"/>
      <c r="P1278" s="245"/>
      <c r="Q1278" s="245"/>
      <c r="R1278" s="245"/>
      <c r="S1278" s="245"/>
      <c r="T1278" s="246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7" t="s">
        <v>138</v>
      </c>
      <c r="AU1278" s="247" t="s">
        <v>89</v>
      </c>
      <c r="AV1278" s="13" t="s">
        <v>89</v>
      </c>
      <c r="AW1278" s="13" t="s">
        <v>34</v>
      </c>
      <c r="AX1278" s="13" t="s">
        <v>79</v>
      </c>
      <c r="AY1278" s="247" t="s">
        <v>127</v>
      </c>
    </row>
    <row r="1279" s="13" customFormat="1">
      <c r="A1279" s="13"/>
      <c r="B1279" s="237"/>
      <c r="C1279" s="238"/>
      <c r="D1279" s="232" t="s">
        <v>138</v>
      </c>
      <c r="E1279" s="239" t="s">
        <v>1</v>
      </c>
      <c r="F1279" s="240" t="s">
        <v>1624</v>
      </c>
      <c r="G1279" s="238"/>
      <c r="H1279" s="241">
        <v>11.85</v>
      </c>
      <c r="I1279" s="242"/>
      <c r="J1279" s="238"/>
      <c r="K1279" s="238"/>
      <c r="L1279" s="243"/>
      <c r="M1279" s="244"/>
      <c r="N1279" s="245"/>
      <c r="O1279" s="245"/>
      <c r="P1279" s="245"/>
      <c r="Q1279" s="245"/>
      <c r="R1279" s="245"/>
      <c r="S1279" s="245"/>
      <c r="T1279" s="246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7" t="s">
        <v>138</v>
      </c>
      <c r="AU1279" s="247" t="s">
        <v>89</v>
      </c>
      <c r="AV1279" s="13" t="s">
        <v>89</v>
      </c>
      <c r="AW1279" s="13" t="s">
        <v>34</v>
      </c>
      <c r="AX1279" s="13" t="s">
        <v>79</v>
      </c>
      <c r="AY1279" s="247" t="s">
        <v>127</v>
      </c>
    </row>
    <row r="1280" s="13" customFormat="1">
      <c r="A1280" s="13"/>
      <c r="B1280" s="237"/>
      <c r="C1280" s="238"/>
      <c r="D1280" s="232" t="s">
        <v>138</v>
      </c>
      <c r="E1280" s="239" t="s">
        <v>1</v>
      </c>
      <c r="F1280" s="240" t="s">
        <v>1625</v>
      </c>
      <c r="G1280" s="238"/>
      <c r="H1280" s="241">
        <v>5.7000000000000002</v>
      </c>
      <c r="I1280" s="242"/>
      <c r="J1280" s="238"/>
      <c r="K1280" s="238"/>
      <c r="L1280" s="243"/>
      <c r="M1280" s="244"/>
      <c r="N1280" s="245"/>
      <c r="O1280" s="245"/>
      <c r="P1280" s="245"/>
      <c r="Q1280" s="245"/>
      <c r="R1280" s="245"/>
      <c r="S1280" s="245"/>
      <c r="T1280" s="246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7" t="s">
        <v>138</v>
      </c>
      <c r="AU1280" s="247" t="s">
        <v>89</v>
      </c>
      <c r="AV1280" s="13" t="s">
        <v>89</v>
      </c>
      <c r="AW1280" s="13" t="s">
        <v>34</v>
      </c>
      <c r="AX1280" s="13" t="s">
        <v>79</v>
      </c>
      <c r="AY1280" s="247" t="s">
        <v>127</v>
      </c>
    </row>
    <row r="1281" s="15" customFormat="1">
      <c r="A1281" s="15"/>
      <c r="B1281" s="262"/>
      <c r="C1281" s="263"/>
      <c r="D1281" s="232" t="s">
        <v>138</v>
      </c>
      <c r="E1281" s="264" t="s">
        <v>1</v>
      </c>
      <c r="F1281" s="265" t="s">
        <v>280</v>
      </c>
      <c r="G1281" s="263"/>
      <c r="H1281" s="266">
        <v>40.450000000000003</v>
      </c>
      <c r="I1281" s="267"/>
      <c r="J1281" s="263"/>
      <c r="K1281" s="263"/>
      <c r="L1281" s="268"/>
      <c r="M1281" s="269"/>
      <c r="N1281" s="270"/>
      <c r="O1281" s="270"/>
      <c r="P1281" s="270"/>
      <c r="Q1281" s="270"/>
      <c r="R1281" s="270"/>
      <c r="S1281" s="270"/>
      <c r="T1281" s="271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2" t="s">
        <v>138</v>
      </c>
      <c r="AU1281" s="272" t="s">
        <v>89</v>
      </c>
      <c r="AV1281" s="15" t="s">
        <v>147</v>
      </c>
      <c r="AW1281" s="15" t="s">
        <v>34</v>
      </c>
      <c r="AX1281" s="15" t="s">
        <v>79</v>
      </c>
      <c r="AY1281" s="272" t="s">
        <v>127</v>
      </c>
    </row>
    <row r="1282" s="13" customFormat="1">
      <c r="A1282" s="13"/>
      <c r="B1282" s="237"/>
      <c r="C1282" s="238"/>
      <c r="D1282" s="232" t="s">
        <v>138</v>
      </c>
      <c r="E1282" s="239" t="s">
        <v>1</v>
      </c>
      <c r="F1282" s="240" t="s">
        <v>1626</v>
      </c>
      <c r="G1282" s="238"/>
      <c r="H1282" s="241">
        <v>13.800000000000001</v>
      </c>
      <c r="I1282" s="242"/>
      <c r="J1282" s="238"/>
      <c r="K1282" s="238"/>
      <c r="L1282" s="243"/>
      <c r="M1282" s="244"/>
      <c r="N1282" s="245"/>
      <c r="O1282" s="245"/>
      <c r="P1282" s="245"/>
      <c r="Q1282" s="245"/>
      <c r="R1282" s="245"/>
      <c r="S1282" s="245"/>
      <c r="T1282" s="246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7" t="s">
        <v>138</v>
      </c>
      <c r="AU1282" s="247" t="s">
        <v>89</v>
      </c>
      <c r="AV1282" s="13" t="s">
        <v>89</v>
      </c>
      <c r="AW1282" s="13" t="s">
        <v>34</v>
      </c>
      <c r="AX1282" s="13" t="s">
        <v>79</v>
      </c>
      <c r="AY1282" s="247" t="s">
        <v>127</v>
      </c>
    </row>
    <row r="1283" s="13" customFormat="1">
      <c r="A1283" s="13"/>
      <c r="B1283" s="237"/>
      <c r="C1283" s="238"/>
      <c r="D1283" s="232" t="s">
        <v>138</v>
      </c>
      <c r="E1283" s="239" t="s">
        <v>1</v>
      </c>
      <c r="F1283" s="240" t="s">
        <v>1627</v>
      </c>
      <c r="G1283" s="238"/>
      <c r="H1283" s="241">
        <v>35.200000000000003</v>
      </c>
      <c r="I1283" s="242"/>
      <c r="J1283" s="238"/>
      <c r="K1283" s="238"/>
      <c r="L1283" s="243"/>
      <c r="M1283" s="244"/>
      <c r="N1283" s="245"/>
      <c r="O1283" s="245"/>
      <c r="P1283" s="245"/>
      <c r="Q1283" s="245"/>
      <c r="R1283" s="245"/>
      <c r="S1283" s="245"/>
      <c r="T1283" s="246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7" t="s">
        <v>138</v>
      </c>
      <c r="AU1283" s="247" t="s">
        <v>89</v>
      </c>
      <c r="AV1283" s="13" t="s">
        <v>89</v>
      </c>
      <c r="AW1283" s="13" t="s">
        <v>34</v>
      </c>
      <c r="AX1283" s="13" t="s">
        <v>79</v>
      </c>
      <c r="AY1283" s="247" t="s">
        <v>127</v>
      </c>
    </row>
    <row r="1284" s="13" customFormat="1">
      <c r="A1284" s="13"/>
      <c r="B1284" s="237"/>
      <c r="C1284" s="238"/>
      <c r="D1284" s="232" t="s">
        <v>138</v>
      </c>
      <c r="E1284" s="239" t="s">
        <v>1</v>
      </c>
      <c r="F1284" s="240" t="s">
        <v>1628</v>
      </c>
      <c r="G1284" s="238"/>
      <c r="H1284" s="241">
        <v>4.7999999999999998</v>
      </c>
      <c r="I1284" s="242"/>
      <c r="J1284" s="238"/>
      <c r="K1284" s="238"/>
      <c r="L1284" s="243"/>
      <c r="M1284" s="244"/>
      <c r="N1284" s="245"/>
      <c r="O1284" s="245"/>
      <c r="P1284" s="245"/>
      <c r="Q1284" s="245"/>
      <c r="R1284" s="245"/>
      <c r="S1284" s="245"/>
      <c r="T1284" s="246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7" t="s">
        <v>138</v>
      </c>
      <c r="AU1284" s="247" t="s">
        <v>89</v>
      </c>
      <c r="AV1284" s="13" t="s">
        <v>89</v>
      </c>
      <c r="AW1284" s="13" t="s">
        <v>34</v>
      </c>
      <c r="AX1284" s="13" t="s">
        <v>79</v>
      </c>
      <c r="AY1284" s="247" t="s">
        <v>127</v>
      </c>
    </row>
    <row r="1285" s="13" customFormat="1">
      <c r="A1285" s="13"/>
      <c r="B1285" s="237"/>
      <c r="C1285" s="238"/>
      <c r="D1285" s="232" t="s">
        <v>138</v>
      </c>
      <c r="E1285" s="239" t="s">
        <v>1</v>
      </c>
      <c r="F1285" s="240" t="s">
        <v>1629</v>
      </c>
      <c r="G1285" s="238"/>
      <c r="H1285" s="241">
        <v>24.324999999999999</v>
      </c>
      <c r="I1285" s="242"/>
      <c r="J1285" s="238"/>
      <c r="K1285" s="238"/>
      <c r="L1285" s="243"/>
      <c r="M1285" s="244"/>
      <c r="N1285" s="245"/>
      <c r="O1285" s="245"/>
      <c r="P1285" s="245"/>
      <c r="Q1285" s="245"/>
      <c r="R1285" s="245"/>
      <c r="S1285" s="245"/>
      <c r="T1285" s="246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7" t="s">
        <v>138</v>
      </c>
      <c r="AU1285" s="247" t="s">
        <v>89</v>
      </c>
      <c r="AV1285" s="13" t="s">
        <v>89</v>
      </c>
      <c r="AW1285" s="13" t="s">
        <v>34</v>
      </c>
      <c r="AX1285" s="13" t="s">
        <v>79</v>
      </c>
      <c r="AY1285" s="247" t="s">
        <v>127</v>
      </c>
    </row>
    <row r="1286" s="13" customFormat="1">
      <c r="A1286" s="13"/>
      <c r="B1286" s="237"/>
      <c r="C1286" s="238"/>
      <c r="D1286" s="232" t="s">
        <v>138</v>
      </c>
      <c r="E1286" s="239" t="s">
        <v>1</v>
      </c>
      <c r="F1286" s="240" t="s">
        <v>1630</v>
      </c>
      <c r="G1286" s="238"/>
      <c r="H1286" s="241">
        <v>14.199999999999999</v>
      </c>
      <c r="I1286" s="242"/>
      <c r="J1286" s="238"/>
      <c r="K1286" s="238"/>
      <c r="L1286" s="243"/>
      <c r="M1286" s="244"/>
      <c r="N1286" s="245"/>
      <c r="O1286" s="245"/>
      <c r="P1286" s="245"/>
      <c r="Q1286" s="245"/>
      <c r="R1286" s="245"/>
      <c r="S1286" s="245"/>
      <c r="T1286" s="246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7" t="s">
        <v>138</v>
      </c>
      <c r="AU1286" s="247" t="s">
        <v>89</v>
      </c>
      <c r="AV1286" s="13" t="s">
        <v>89</v>
      </c>
      <c r="AW1286" s="13" t="s">
        <v>34</v>
      </c>
      <c r="AX1286" s="13" t="s">
        <v>79</v>
      </c>
      <c r="AY1286" s="247" t="s">
        <v>127</v>
      </c>
    </row>
    <row r="1287" s="15" customFormat="1">
      <c r="A1287" s="15"/>
      <c r="B1287" s="262"/>
      <c r="C1287" s="263"/>
      <c r="D1287" s="232" t="s">
        <v>138</v>
      </c>
      <c r="E1287" s="264" t="s">
        <v>1</v>
      </c>
      <c r="F1287" s="265" t="s">
        <v>280</v>
      </c>
      <c r="G1287" s="263"/>
      <c r="H1287" s="266">
        <v>92.325000000000003</v>
      </c>
      <c r="I1287" s="267"/>
      <c r="J1287" s="263"/>
      <c r="K1287" s="263"/>
      <c r="L1287" s="268"/>
      <c r="M1287" s="269"/>
      <c r="N1287" s="270"/>
      <c r="O1287" s="270"/>
      <c r="P1287" s="270"/>
      <c r="Q1287" s="270"/>
      <c r="R1287" s="270"/>
      <c r="S1287" s="270"/>
      <c r="T1287" s="271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2" t="s">
        <v>138</v>
      </c>
      <c r="AU1287" s="272" t="s">
        <v>89</v>
      </c>
      <c r="AV1287" s="15" t="s">
        <v>147</v>
      </c>
      <c r="AW1287" s="15" t="s">
        <v>34</v>
      </c>
      <c r="AX1287" s="15" t="s">
        <v>79</v>
      </c>
      <c r="AY1287" s="272" t="s">
        <v>127</v>
      </c>
    </row>
    <row r="1288" s="13" customFormat="1">
      <c r="A1288" s="13"/>
      <c r="B1288" s="237"/>
      <c r="C1288" s="238"/>
      <c r="D1288" s="232" t="s">
        <v>138</v>
      </c>
      <c r="E1288" s="239" t="s">
        <v>1</v>
      </c>
      <c r="F1288" s="240" t="s">
        <v>1631</v>
      </c>
      <c r="G1288" s="238"/>
      <c r="H1288" s="241">
        <v>9.8200000000000003</v>
      </c>
      <c r="I1288" s="242"/>
      <c r="J1288" s="238"/>
      <c r="K1288" s="238"/>
      <c r="L1288" s="243"/>
      <c r="M1288" s="244"/>
      <c r="N1288" s="245"/>
      <c r="O1288" s="245"/>
      <c r="P1288" s="245"/>
      <c r="Q1288" s="245"/>
      <c r="R1288" s="245"/>
      <c r="S1288" s="245"/>
      <c r="T1288" s="246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7" t="s">
        <v>138</v>
      </c>
      <c r="AU1288" s="247" t="s">
        <v>89</v>
      </c>
      <c r="AV1288" s="13" t="s">
        <v>89</v>
      </c>
      <c r="AW1288" s="13" t="s">
        <v>34</v>
      </c>
      <c r="AX1288" s="13" t="s">
        <v>79</v>
      </c>
      <c r="AY1288" s="247" t="s">
        <v>127</v>
      </c>
    </row>
    <row r="1289" s="13" customFormat="1">
      <c r="A1289" s="13"/>
      <c r="B1289" s="237"/>
      <c r="C1289" s="238"/>
      <c r="D1289" s="232" t="s">
        <v>138</v>
      </c>
      <c r="E1289" s="239" t="s">
        <v>1</v>
      </c>
      <c r="F1289" s="240" t="s">
        <v>1632</v>
      </c>
      <c r="G1289" s="238"/>
      <c r="H1289" s="241">
        <v>14.699999999999999</v>
      </c>
      <c r="I1289" s="242"/>
      <c r="J1289" s="238"/>
      <c r="K1289" s="238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7" t="s">
        <v>138</v>
      </c>
      <c r="AU1289" s="247" t="s">
        <v>89</v>
      </c>
      <c r="AV1289" s="13" t="s">
        <v>89</v>
      </c>
      <c r="AW1289" s="13" t="s">
        <v>34</v>
      </c>
      <c r="AX1289" s="13" t="s">
        <v>79</v>
      </c>
      <c r="AY1289" s="247" t="s">
        <v>127</v>
      </c>
    </row>
    <row r="1290" s="13" customFormat="1">
      <c r="A1290" s="13"/>
      <c r="B1290" s="237"/>
      <c r="C1290" s="238"/>
      <c r="D1290" s="232" t="s">
        <v>138</v>
      </c>
      <c r="E1290" s="239" t="s">
        <v>1</v>
      </c>
      <c r="F1290" s="240" t="s">
        <v>1633</v>
      </c>
      <c r="G1290" s="238"/>
      <c r="H1290" s="241">
        <v>12.5</v>
      </c>
      <c r="I1290" s="242"/>
      <c r="J1290" s="238"/>
      <c r="K1290" s="238"/>
      <c r="L1290" s="243"/>
      <c r="M1290" s="244"/>
      <c r="N1290" s="245"/>
      <c r="O1290" s="245"/>
      <c r="P1290" s="245"/>
      <c r="Q1290" s="245"/>
      <c r="R1290" s="245"/>
      <c r="S1290" s="245"/>
      <c r="T1290" s="246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7" t="s">
        <v>138</v>
      </c>
      <c r="AU1290" s="247" t="s">
        <v>89</v>
      </c>
      <c r="AV1290" s="13" t="s">
        <v>89</v>
      </c>
      <c r="AW1290" s="13" t="s">
        <v>34</v>
      </c>
      <c r="AX1290" s="13" t="s">
        <v>79</v>
      </c>
      <c r="AY1290" s="247" t="s">
        <v>127</v>
      </c>
    </row>
    <row r="1291" s="13" customFormat="1">
      <c r="A1291" s="13"/>
      <c r="B1291" s="237"/>
      <c r="C1291" s="238"/>
      <c r="D1291" s="232" t="s">
        <v>138</v>
      </c>
      <c r="E1291" s="239" t="s">
        <v>1</v>
      </c>
      <c r="F1291" s="240" t="s">
        <v>1634</v>
      </c>
      <c r="G1291" s="238"/>
      <c r="H1291" s="241">
        <v>17.5</v>
      </c>
      <c r="I1291" s="242"/>
      <c r="J1291" s="238"/>
      <c r="K1291" s="238"/>
      <c r="L1291" s="243"/>
      <c r="M1291" s="244"/>
      <c r="N1291" s="245"/>
      <c r="O1291" s="245"/>
      <c r="P1291" s="245"/>
      <c r="Q1291" s="245"/>
      <c r="R1291" s="245"/>
      <c r="S1291" s="245"/>
      <c r="T1291" s="246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7" t="s">
        <v>138</v>
      </c>
      <c r="AU1291" s="247" t="s">
        <v>89</v>
      </c>
      <c r="AV1291" s="13" t="s">
        <v>89</v>
      </c>
      <c r="AW1291" s="13" t="s">
        <v>34</v>
      </c>
      <c r="AX1291" s="13" t="s">
        <v>79</v>
      </c>
      <c r="AY1291" s="247" t="s">
        <v>127</v>
      </c>
    </row>
    <row r="1292" s="13" customFormat="1">
      <c r="A1292" s="13"/>
      <c r="B1292" s="237"/>
      <c r="C1292" s="238"/>
      <c r="D1292" s="232" t="s">
        <v>138</v>
      </c>
      <c r="E1292" s="239" t="s">
        <v>1</v>
      </c>
      <c r="F1292" s="240" t="s">
        <v>1635</v>
      </c>
      <c r="G1292" s="238"/>
      <c r="H1292" s="241">
        <v>16.100000000000001</v>
      </c>
      <c r="I1292" s="242"/>
      <c r="J1292" s="238"/>
      <c r="K1292" s="238"/>
      <c r="L1292" s="243"/>
      <c r="M1292" s="244"/>
      <c r="N1292" s="245"/>
      <c r="O1292" s="245"/>
      <c r="P1292" s="245"/>
      <c r="Q1292" s="245"/>
      <c r="R1292" s="245"/>
      <c r="S1292" s="245"/>
      <c r="T1292" s="246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7" t="s">
        <v>138</v>
      </c>
      <c r="AU1292" s="247" t="s">
        <v>89</v>
      </c>
      <c r="AV1292" s="13" t="s">
        <v>89</v>
      </c>
      <c r="AW1292" s="13" t="s">
        <v>34</v>
      </c>
      <c r="AX1292" s="13" t="s">
        <v>79</v>
      </c>
      <c r="AY1292" s="247" t="s">
        <v>127</v>
      </c>
    </row>
    <row r="1293" s="15" customFormat="1">
      <c r="A1293" s="15"/>
      <c r="B1293" s="262"/>
      <c r="C1293" s="263"/>
      <c r="D1293" s="232" t="s">
        <v>138</v>
      </c>
      <c r="E1293" s="264" t="s">
        <v>1</v>
      </c>
      <c r="F1293" s="265" t="s">
        <v>280</v>
      </c>
      <c r="G1293" s="263"/>
      <c r="H1293" s="266">
        <v>70.620000000000005</v>
      </c>
      <c r="I1293" s="267"/>
      <c r="J1293" s="263"/>
      <c r="K1293" s="263"/>
      <c r="L1293" s="268"/>
      <c r="M1293" s="269"/>
      <c r="N1293" s="270"/>
      <c r="O1293" s="270"/>
      <c r="P1293" s="270"/>
      <c r="Q1293" s="270"/>
      <c r="R1293" s="270"/>
      <c r="S1293" s="270"/>
      <c r="T1293" s="271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72" t="s">
        <v>138</v>
      </c>
      <c r="AU1293" s="272" t="s">
        <v>89</v>
      </c>
      <c r="AV1293" s="15" t="s">
        <v>147</v>
      </c>
      <c r="AW1293" s="15" t="s">
        <v>34</v>
      </c>
      <c r="AX1293" s="15" t="s">
        <v>79</v>
      </c>
      <c r="AY1293" s="272" t="s">
        <v>127</v>
      </c>
    </row>
    <row r="1294" s="13" customFormat="1">
      <c r="A1294" s="13"/>
      <c r="B1294" s="237"/>
      <c r="C1294" s="238"/>
      <c r="D1294" s="232" t="s">
        <v>138</v>
      </c>
      <c r="E1294" s="239" t="s">
        <v>1</v>
      </c>
      <c r="F1294" s="240" t="s">
        <v>1641</v>
      </c>
      <c r="G1294" s="238"/>
      <c r="H1294" s="241">
        <v>15.308</v>
      </c>
      <c r="I1294" s="242"/>
      <c r="J1294" s="238"/>
      <c r="K1294" s="238"/>
      <c r="L1294" s="243"/>
      <c r="M1294" s="244"/>
      <c r="N1294" s="245"/>
      <c r="O1294" s="245"/>
      <c r="P1294" s="245"/>
      <c r="Q1294" s="245"/>
      <c r="R1294" s="245"/>
      <c r="S1294" s="245"/>
      <c r="T1294" s="246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7" t="s">
        <v>138</v>
      </c>
      <c r="AU1294" s="247" t="s">
        <v>89</v>
      </c>
      <c r="AV1294" s="13" t="s">
        <v>89</v>
      </c>
      <c r="AW1294" s="13" t="s">
        <v>34</v>
      </c>
      <c r="AX1294" s="13" t="s">
        <v>79</v>
      </c>
      <c r="AY1294" s="247" t="s">
        <v>127</v>
      </c>
    </row>
    <row r="1295" s="13" customFormat="1">
      <c r="A1295" s="13"/>
      <c r="B1295" s="237"/>
      <c r="C1295" s="238"/>
      <c r="D1295" s="232" t="s">
        <v>138</v>
      </c>
      <c r="E1295" s="239" t="s">
        <v>1</v>
      </c>
      <c r="F1295" s="240" t="s">
        <v>1642</v>
      </c>
      <c r="G1295" s="238"/>
      <c r="H1295" s="241">
        <v>15.308</v>
      </c>
      <c r="I1295" s="242"/>
      <c r="J1295" s="238"/>
      <c r="K1295" s="238"/>
      <c r="L1295" s="243"/>
      <c r="M1295" s="244"/>
      <c r="N1295" s="245"/>
      <c r="O1295" s="245"/>
      <c r="P1295" s="245"/>
      <c r="Q1295" s="245"/>
      <c r="R1295" s="245"/>
      <c r="S1295" s="245"/>
      <c r="T1295" s="246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7" t="s">
        <v>138</v>
      </c>
      <c r="AU1295" s="247" t="s">
        <v>89</v>
      </c>
      <c r="AV1295" s="13" t="s">
        <v>89</v>
      </c>
      <c r="AW1295" s="13" t="s">
        <v>34</v>
      </c>
      <c r="AX1295" s="13" t="s">
        <v>79</v>
      </c>
      <c r="AY1295" s="247" t="s">
        <v>127</v>
      </c>
    </row>
    <row r="1296" s="13" customFormat="1">
      <c r="A1296" s="13"/>
      <c r="B1296" s="237"/>
      <c r="C1296" s="238"/>
      <c r="D1296" s="232" t="s">
        <v>138</v>
      </c>
      <c r="E1296" s="239" t="s">
        <v>1</v>
      </c>
      <c r="F1296" s="240" t="s">
        <v>1643</v>
      </c>
      <c r="G1296" s="238"/>
      <c r="H1296" s="241">
        <v>18.507999999999999</v>
      </c>
      <c r="I1296" s="242"/>
      <c r="J1296" s="238"/>
      <c r="K1296" s="238"/>
      <c r="L1296" s="243"/>
      <c r="M1296" s="244"/>
      <c r="N1296" s="245"/>
      <c r="O1296" s="245"/>
      <c r="P1296" s="245"/>
      <c r="Q1296" s="245"/>
      <c r="R1296" s="245"/>
      <c r="S1296" s="245"/>
      <c r="T1296" s="246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7" t="s">
        <v>138</v>
      </c>
      <c r="AU1296" s="247" t="s">
        <v>89</v>
      </c>
      <c r="AV1296" s="13" t="s">
        <v>89</v>
      </c>
      <c r="AW1296" s="13" t="s">
        <v>34</v>
      </c>
      <c r="AX1296" s="13" t="s">
        <v>79</v>
      </c>
      <c r="AY1296" s="247" t="s">
        <v>127</v>
      </c>
    </row>
    <row r="1297" s="15" customFormat="1">
      <c r="A1297" s="15"/>
      <c r="B1297" s="262"/>
      <c r="C1297" s="263"/>
      <c r="D1297" s="232" t="s">
        <v>138</v>
      </c>
      <c r="E1297" s="264" t="s">
        <v>1</v>
      </c>
      <c r="F1297" s="265" t="s">
        <v>280</v>
      </c>
      <c r="G1297" s="263"/>
      <c r="H1297" s="266">
        <v>49.123999999999995</v>
      </c>
      <c r="I1297" s="267"/>
      <c r="J1297" s="263"/>
      <c r="K1297" s="263"/>
      <c r="L1297" s="268"/>
      <c r="M1297" s="269"/>
      <c r="N1297" s="270"/>
      <c r="O1297" s="270"/>
      <c r="P1297" s="270"/>
      <c r="Q1297" s="270"/>
      <c r="R1297" s="270"/>
      <c r="S1297" s="270"/>
      <c r="T1297" s="271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72" t="s">
        <v>138</v>
      </c>
      <c r="AU1297" s="272" t="s">
        <v>89</v>
      </c>
      <c r="AV1297" s="15" t="s">
        <v>147</v>
      </c>
      <c r="AW1297" s="15" t="s">
        <v>34</v>
      </c>
      <c r="AX1297" s="15" t="s">
        <v>79</v>
      </c>
      <c r="AY1297" s="272" t="s">
        <v>127</v>
      </c>
    </row>
    <row r="1298" s="14" customFormat="1">
      <c r="A1298" s="14"/>
      <c r="B1298" s="248"/>
      <c r="C1298" s="249"/>
      <c r="D1298" s="232" t="s">
        <v>138</v>
      </c>
      <c r="E1298" s="250" t="s">
        <v>1</v>
      </c>
      <c r="F1298" s="251" t="s">
        <v>176</v>
      </c>
      <c r="G1298" s="249"/>
      <c r="H1298" s="252">
        <v>252.51899999999998</v>
      </c>
      <c r="I1298" s="253"/>
      <c r="J1298" s="249"/>
      <c r="K1298" s="249"/>
      <c r="L1298" s="254"/>
      <c r="M1298" s="255"/>
      <c r="N1298" s="256"/>
      <c r="O1298" s="256"/>
      <c r="P1298" s="256"/>
      <c r="Q1298" s="256"/>
      <c r="R1298" s="256"/>
      <c r="S1298" s="256"/>
      <c r="T1298" s="257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8" t="s">
        <v>138</v>
      </c>
      <c r="AU1298" s="258" t="s">
        <v>89</v>
      </c>
      <c r="AV1298" s="14" t="s">
        <v>134</v>
      </c>
      <c r="AW1298" s="14" t="s">
        <v>34</v>
      </c>
      <c r="AX1298" s="14" t="s">
        <v>87</v>
      </c>
      <c r="AY1298" s="258" t="s">
        <v>127</v>
      </c>
    </row>
    <row r="1299" s="2" customFormat="1" ht="16.5" customHeight="1">
      <c r="A1299" s="39"/>
      <c r="B1299" s="40"/>
      <c r="C1299" s="219" t="s">
        <v>1668</v>
      </c>
      <c r="D1299" s="219" t="s">
        <v>130</v>
      </c>
      <c r="E1299" s="220" t="s">
        <v>1669</v>
      </c>
      <c r="F1299" s="221" t="s">
        <v>1670</v>
      </c>
      <c r="G1299" s="222" t="s">
        <v>393</v>
      </c>
      <c r="H1299" s="223">
        <v>10</v>
      </c>
      <c r="I1299" s="224"/>
      <c r="J1299" s="225">
        <f>ROUND(I1299*H1299,2)</f>
        <v>0</v>
      </c>
      <c r="K1299" s="221" t="s">
        <v>1</v>
      </c>
      <c r="L1299" s="45"/>
      <c r="M1299" s="226" t="s">
        <v>1</v>
      </c>
      <c r="N1299" s="227" t="s">
        <v>44</v>
      </c>
      <c r="O1299" s="92"/>
      <c r="P1299" s="228">
        <f>O1299*H1299</f>
        <v>0</v>
      </c>
      <c r="Q1299" s="228">
        <v>0.00021000000000000001</v>
      </c>
      <c r="R1299" s="228">
        <f>Q1299*H1299</f>
        <v>0.0021000000000000003</v>
      </c>
      <c r="S1299" s="228">
        <v>0</v>
      </c>
      <c r="T1299" s="229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30" t="s">
        <v>206</v>
      </c>
      <c r="AT1299" s="230" t="s">
        <v>130</v>
      </c>
      <c r="AU1299" s="230" t="s">
        <v>89</v>
      </c>
      <c r="AY1299" s="18" t="s">
        <v>127</v>
      </c>
      <c r="BE1299" s="231">
        <f>IF(N1299="základní",J1299,0)</f>
        <v>0</v>
      </c>
      <c r="BF1299" s="231">
        <f>IF(N1299="snížená",J1299,0)</f>
        <v>0</v>
      </c>
      <c r="BG1299" s="231">
        <f>IF(N1299="zákl. přenesená",J1299,0)</f>
        <v>0</v>
      </c>
      <c r="BH1299" s="231">
        <f>IF(N1299="sníž. přenesená",J1299,0)</f>
        <v>0</v>
      </c>
      <c r="BI1299" s="231">
        <f>IF(N1299="nulová",J1299,0)</f>
        <v>0</v>
      </c>
      <c r="BJ1299" s="18" t="s">
        <v>87</v>
      </c>
      <c r="BK1299" s="231">
        <f>ROUND(I1299*H1299,2)</f>
        <v>0</v>
      </c>
      <c r="BL1299" s="18" t="s">
        <v>206</v>
      </c>
      <c r="BM1299" s="230" t="s">
        <v>1671</v>
      </c>
    </row>
    <row r="1300" s="2" customFormat="1">
      <c r="A1300" s="39"/>
      <c r="B1300" s="40"/>
      <c r="C1300" s="41"/>
      <c r="D1300" s="232" t="s">
        <v>136</v>
      </c>
      <c r="E1300" s="41"/>
      <c r="F1300" s="233" t="s">
        <v>1672</v>
      </c>
      <c r="G1300" s="41"/>
      <c r="H1300" s="41"/>
      <c r="I1300" s="234"/>
      <c r="J1300" s="41"/>
      <c r="K1300" s="41"/>
      <c r="L1300" s="45"/>
      <c r="M1300" s="235"/>
      <c r="N1300" s="236"/>
      <c r="O1300" s="92"/>
      <c r="P1300" s="92"/>
      <c r="Q1300" s="92"/>
      <c r="R1300" s="92"/>
      <c r="S1300" s="92"/>
      <c r="T1300" s="93"/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T1300" s="18" t="s">
        <v>136</v>
      </c>
      <c r="AU1300" s="18" t="s">
        <v>89</v>
      </c>
    </row>
    <row r="1301" s="2" customFormat="1" ht="16.5" customHeight="1">
      <c r="A1301" s="39"/>
      <c r="B1301" s="40"/>
      <c r="C1301" s="219" t="s">
        <v>1673</v>
      </c>
      <c r="D1301" s="219" t="s">
        <v>130</v>
      </c>
      <c r="E1301" s="220" t="s">
        <v>1674</v>
      </c>
      <c r="F1301" s="221" t="s">
        <v>1675</v>
      </c>
      <c r="G1301" s="222" t="s">
        <v>393</v>
      </c>
      <c r="H1301" s="223">
        <v>2</v>
      </c>
      <c r="I1301" s="224"/>
      <c r="J1301" s="225">
        <f>ROUND(I1301*H1301,2)</f>
        <v>0</v>
      </c>
      <c r="K1301" s="221" t="s">
        <v>1</v>
      </c>
      <c r="L1301" s="45"/>
      <c r="M1301" s="226" t="s">
        <v>1</v>
      </c>
      <c r="N1301" s="227" t="s">
        <v>44</v>
      </c>
      <c r="O1301" s="92"/>
      <c r="P1301" s="228">
        <f>O1301*H1301</f>
        <v>0</v>
      </c>
      <c r="Q1301" s="228">
        <v>0.00020000000000000001</v>
      </c>
      <c r="R1301" s="228">
        <f>Q1301*H1301</f>
        <v>0.00040000000000000002</v>
      </c>
      <c r="S1301" s="228">
        <v>0</v>
      </c>
      <c r="T1301" s="229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0" t="s">
        <v>206</v>
      </c>
      <c r="AT1301" s="230" t="s">
        <v>130</v>
      </c>
      <c r="AU1301" s="230" t="s">
        <v>89</v>
      </c>
      <c r="AY1301" s="18" t="s">
        <v>127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8" t="s">
        <v>87</v>
      </c>
      <c r="BK1301" s="231">
        <f>ROUND(I1301*H1301,2)</f>
        <v>0</v>
      </c>
      <c r="BL1301" s="18" t="s">
        <v>206</v>
      </c>
      <c r="BM1301" s="230" t="s">
        <v>1676</v>
      </c>
    </row>
    <row r="1302" s="2" customFormat="1">
      <c r="A1302" s="39"/>
      <c r="B1302" s="40"/>
      <c r="C1302" s="41"/>
      <c r="D1302" s="232" t="s">
        <v>136</v>
      </c>
      <c r="E1302" s="41"/>
      <c r="F1302" s="233" t="s">
        <v>1677</v>
      </c>
      <c r="G1302" s="41"/>
      <c r="H1302" s="41"/>
      <c r="I1302" s="234"/>
      <c r="J1302" s="41"/>
      <c r="K1302" s="41"/>
      <c r="L1302" s="45"/>
      <c r="M1302" s="235"/>
      <c r="N1302" s="236"/>
      <c r="O1302" s="92"/>
      <c r="P1302" s="92"/>
      <c r="Q1302" s="92"/>
      <c r="R1302" s="92"/>
      <c r="S1302" s="92"/>
      <c r="T1302" s="93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136</v>
      </c>
      <c r="AU1302" s="18" t="s">
        <v>89</v>
      </c>
    </row>
    <row r="1303" s="2" customFormat="1" ht="16.5" customHeight="1">
      <c r="A1303" s="39"/>
      <c r="B1303" s="40"/>
      <c r="C1303" s="219" t="s">
        <v>1678</v>
      </c>
      <c r="D1303" s="219" t="s">
        <v>130</v>
      </c>
      <c r="E1303" s="220" t="s">
        <v>1679</v>
      </c>
      <c r="F1303" s="221" t="s">
        <v>1680</v>
      </c>
      <c r="G1303" s="222" t="s">
        <v>213</v>
      </c>
      <c r="H1303" s="223">
        <v>25.699999999999999</v>
      </c>
      <c r="I1303" s="224"/>
      <c r="J1303" s="225">
        <f>ROUND(I1303*H1303,2)</f>
        <v>0</v>
      </c>
      <c r="K1303" s="221" t="s">
        <v>1</v>
      </c>
      <c r="L1303" s="45"/>
      <c r="M1303" s="226" t="s">
        <v>1</v>
      </c>
      <c r="N1303" s="227" t="s">
        <v>44</v>
      </c>
      <c r="O1303" s="92"/>
      <c r="P1303" s="228">
        <f>O1303*H1303</f>
        <v>0</v>
      </c>
      <c r="Q1303" s="228">
        <v>0.00032000000000000003</v>
      </c>
      <c r="R1303" s="228">
        <f>Q1303*H1303</f>
        <v>0.0082240000000000004</v>
      </c>
      <c r="S1303" s="228">
        <v>0</v>
      </c>
      <c r="T1303" s="229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30" t="s">
        <v>206</v>
      </c>
      <c r="AT1303" s="230" t="s">
        <v>130</v>
      </c>
      <c r="AU1303" s="230" t="s">
        <v>89</v>
      </c>
      <c r="AY1303" s="18" t="s">
        <v>127</v>
      </c>
      <c r="BE1303" s="231">
        <f>IF(N1303="základní",J1303,0)</f>
        <v>0</v>
      </c>
      <c r="BF1303" s="231">
        <f>IF(N1303="snížená",J1303,0)</f>
        <v>0</v>
      </c>
      <c r="BG1303" s="231">
        <f>IF(N1303="zákl. přenesená",J1303,0)</f>
        <v>0</v>
      </c>
      <c r="BH1303" s="231">
        <f>IF(N1303="sníž. přenesená",J1303,0)</f>
        <v>0</v>
      </c>
      <c r="BI1303" s="231">
        <f>IF(N1303="nulová",J1303,0)</f>
        <v>0</v>
      </c>
      <c r="BJ1303" s="18" t="s">
        <v>87</v>
      </c>
      <c r="BK1303" s="231">
        <f>ROUND(I1303*H1303,2)</f>
        <v>0</v>
      </c>
      <c r="BL1303" s="18" t="s">
        <v>206</v>
      </c>
      <c r="BM1303" s="230" t="s">
        <v>1681</v>
      </c>
    </row>
    <row r="1304" s="2" customFormat="1">
      <c r="A1304" s="39"/>
      <c r="B1304" s="40"/>
      <c r="C1304" s="41"/>
      <c r="D1304" s="232" t="s">
        <v>136</v>
      </c>
      <c r="E1304" s="41"/>
      <c r="F1304" s="233" t="s">
        <v>1682</v>
      </c>
      <c r="G1304" s="41"/>
      <c r="H1304" s="41"/>
      <c r="I1304" s="234"/>
      <c r="J1304" s="41"/>
      <c r="K1304" s="41"/>
      <c r="L1304" s="45"/>
      <c r="M1304" s="235"/>
      <c r="N1304" s="236"/>
      <c r="O1304" s="92"/>
      <c r="P1304" s="92"/>
      <c r="Q1304" s="92"/>
      <c r="R1304" s="92"/>
      <c r="S1304" s="92"/>
      <c r="T1304" s="93"/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T1304" s="18" t="s">
        <v>136</v>
      </c>
      <c r="AU1304" s="18" t="s">
        <v>89</v>
      </c>
    </row>
    <row r="1305" s="13" customFormat="1">
      <c r="A1305" s="13"/>
      <c r="B1305" s="237"/>
      <c r="C1305" s="238"/>
      <c r="D1305" s="232" t="s">
        <v>138</v>
      </c>
      <c r="E1305" s="239" t="s">
        <v>1</v>
      </c>
      <c r="F1305" s="240" t="s">
        <v>1683</v>
      </c>
      <c r="G1305" s="238"/>
      <c r="H1305" s="241">
        <v>14.4</v>
      </c>
      <c r="I1305" s="242"/>
      <c r="J1305" s="238"/>
      <c r="K1305" s="238"/>
      <c r="L1305" s="243"/>
      <c r="M1305" s="244"/>
      <c r="N1305" s="245"/>
      <c r="O1305" s="245"/>
      <c r="P1305" s="245"/>
      <c r="Q1305" s="245"/>
      <c r="R1305" s="245"/>
      <c r="S1305" s="245"/>
      <c r="T1305" s="246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7" t="s">
        <v>138</v>
      </c>
      <c r="AU1305" s="247" t="s">
        <v>89</v>
      </c>
      <c r="AV1305" s="13" t="s">
        <v>89</v>
      </c>
      <c r="AW1305" s="13" t="s">
        <v>34</v>
      </c>
      <c r="AX1305" s="13" t="s">
        <v>79</v>
      </c>
      <c r="AY1305" s="247" t="s">
        <v>127</v>
      </c>
    </row>
    <row r="1306" s="13" customFormat="1">
      <c r="A1306" s="13"/>
      <c r="B1306" s="237"/>
      <c r="C1306" s="238"/>
      <c r="D1306" s="232" t="s">
        <v>138</v>
      </c>
      <c r="E1306" s="239" t="s">
        <v>1</v>
      </c>
      <c r="F1306" s="240" t="s">
        <v>1684</v>
      </c>
      <c r="G1306" s="238"/>
      <c r="H1306" s="241">
        <v>11.300000000000001</v>
      </c>
      <c r="I1306" s="242"/>
      <c r="J1306" s="238"/>
      <c r="K1306" s="238"/>
      <c r="L1306" s="243"/>
      <c r="M1306" s="244"/>
      <c r="N1306" s="245"/>
      <c r="O1306" s="245"/>
      <c r="P1306" s="245"/>
      <c r="Q1306" s="245"/>
      <c r="R1306" s="245"/>
      <c r="S1306" s="245"/>
      <c r="T1306" s="246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7" t="s">
        <v>138</v>
      </c>
      <c r="AU1306" s="247" t="s">
        <v>89</v>
      </c>
      <c r="AV1306" s="13" t="s">
        <v>89</v>
      </c>
      <c r="AW1306" s="13" t="s">
        <v>34</v>
      </c>
      <c r="AX1306" s="13" t="s">
        <v>79</v>
      </c>
      <c r="AY1306" s="247" t="s">
        <v>127</v>
      </c>
    </row>
    <row r="1307" s="14" customFormat="1">
      <c r="A1307" s="14"/>
      <c r="B1307" s="248"/>
      <c r="C1307" s="249"/>
      <c r="D1307" s="232" t="s">
        <v>138</v>
      </c>
      <c r="E1307" s="250" t="s">
        <v>1</v>
      </c>
      <c r="F1307" s="251" t="s">
        <v>176</v>
      </c>
      <c r="G1307" s="249"/>
      <c r="H1307" s="252">
        <v>25.700000000000003</v>
      </c>
      <c r="I1307" s="253"/>
      <c r="J1307" s="249"/>
      <c r="K1307" s="249"/>
      <c r="L1307" s="254"/>
      <c r="M1307" s="255"/>
      <c r="N1307" s="256"/>
      <c r="O1307" s="256"/>
      <c r="P1307" s="256"/>
      <c r="Q1307" s="256"/>
      <c r="R1307" s="256"/>
      <c r="S1307" s="256"/>
      <c r="T1307" s="257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8" t="s">
        <v>138</v>
      </c>
      <c r="AU1307" s="258" t="s">
        <v>89</v>
      </c>
      <c r="AV1307" s="14" t="s">
        <v>134</v>
      </c>
      <c r="AW1307" s="14" t="s">
        <v>34</v>
      </c>
      <c r="AX1307" s="14" t="s">
        <v>87</v>
      </c>
      <c r="AY1307" s="258" t="s">
        <v>127</v>
      </c>
    </row>
    <row r="1308" s="2" customFormat="1">
      <c r="A1308" s="39"/>
      <c r="B1308" s="40"/>
      <c r="C1308" s="219" t="s">
        <v>1685</v>
      </c>
      <c r="D1308" s="219" t="s">
        <v>130</v>
      </c>
      <c r="E1308" s="220" t="s">
        <v>1686</v>
      </c>
      <c r="F1308" s="221" t="s">
        <v>1687</v>
      </c>
      <c r="G1308" s="222" t="s">
        <v>144</v>
      </c>
      <c r="H1308" s="223">
        <v>9.484</v>
      </c>
      <c r="I1308" s="224"/>
      <c r="J1308" s="225">
        <f>ROUND(I1308*H1308,2)</f>
        <v>0</v>
      </c>
      <c r="K1308" s="221" t="s">
        <v>1</v>
      </c>
      <c r="L1308" s="45"/>
      <c r="M1308" s="226" t="s">
        <v>1</v>
      </c>
      <c r="N1308" s="227" t="s">
        <v>44</v>
      </c>
      <c r="O1308" s="92"/>
      <c r="P1308" s="228">
        <f>O1308*H1308</f>
        <v>0</v>
      </c>
      <c r="Q1308" s="228">
        <v>0</v>
      </c>
      <c r="R1308" s="228">
        <f>Q1308*H1308</f>
        <v>0</v>
      </c>
      <c r="S1308" s="228">
        <v>0</v>
      </c>
      <c r="T1308" s="229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30" t="s">
        <v>206</v>
      </c>
      <c r="AT1308" s="230" t="s">
        <v>130</v>
      </c>
      <c r="AU1308" s="230" t="s">
        <v>89</v>
      </c>
      <c r="AY1308" s="18" t="s">
        <v>127</v>
      </c>
      <c r="BE1308" s="231">
        <f>IF(N1308="základní",J1308,0)</f>
        <v>0</v>
      </c>
      <c r="BF1308" s="231">
        <f>IF(N1308="snížená",J1308,0)</f>
        <v>0</v>
      </c>
      <c r="BG1308" s="231">
        <f>IF(N1308="zákl. přenesená",J1308,0)</f>
        <v>0</v>
      </c>
      <c r="BH1308" s="231">
        <f>IF(N1308="sníž. přenesená",J1308,0)</f>
        <v>0</v>
      </c>
      <c r="BI1308" s="231">
        <f>IF(N1308="nulová",J1308,0)</f>
        <v>0</v>
      </c>
      <c r="BJ1308" s="18" t="s">
        <v>87</v>
      </c>
      <c r="BK1308" s="231">
        <f>ROUND(I1308*H1308,2)</f>
        <v>0</v>
      </c>
      <c r="BL1308" s="18" t="s">
        <v>206</v>
      </c>
      <c r="BM1308" s="230" t="s">
        <v>1688</v>
      </c>
    </row>
    <row r="1309" s="2" customFormat="1">
      <c r="A1309" s="39"/>
      <c r="B1309" s="40"/>
      <c r="C1309" s="41"/>
      <c r="D1309" s="232" t="s">
        <v>136</v>
      </c>
      <c r="E1309" s="41"/>
      <c r="F1309" s="233" t="s">
        <v>1689</v>
      </c>
      <c r="G1309" s="41"/>
      <c r="H1309" s="41"/>
      <c r="I1309" s="234"/>
      <c r="J1309" s="41"/>
      <c r="K1309" s="41"/>
      <c r="L1309" s="45"/>
      <c r="M1309" s="235"/>
      <c r="N1309" s="236"/>
      <c r="O1309" s="92"/>
      <c r="P1309" s="92"/>
      <c r="Q1309" s="92"/>
      <c r="R1309" s="92"/>
      <c r="S1309" s="92"/>
      <c r="T1309" s="93"/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T1309" s="18" t="s">
        <v>136</v>
      </c>
      <c r="AU1309" s="18" t="s">
        <v>89</v>
      </c>
    </row>
    <row r="1310" s="12" customFormat="1" ht="22.8" customHeight="1">
      <c r="A1310" s="12"/>
      <c r="B1310" s="203"/>
      <c r="C1310" s="204"/>
      <c r="D1310" s="205" t="s">
        <v>78</v>
      </c>
      <c r="E1310" s="217" t="s">
        <v>1690</v>
      </c>
      <c r="F1310" s="217" t="s">
        <v>1691</v>
      </c>
      <c r="G1310" s="204"/>
      <c r="H1310" s="204"/>
      <c r="I1310" s="207"/>
      <c r="J1310" s="218">
        <f>BK1310</f>
        <v>0</v>
      </c>
      <c r="K1310" s="204"/>
      <c r="L1310" s="209"/>
      <c r="M1310" s="210"/>
      <c r="N1310" s="211"/>
      <c r="O1310" s="211"/>
      <c r="P1310" s="212">
        <f>SUM(P1311:P1396)</f>
        <v>0</v>
      </c>
      <c r="Q1310" s="211"/>
      <c r="R1310" s="212">
        <f>SUM(R1311:R1396)</f>
        <v>2.9633358999999997</v>
      </c>
      <c r="S1310" s="211"/>
      <c r="T1310" s="213">
        <f>SUM(T1311:T1396)</f>
        <v>0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4" t="s">
        <v>89</v>
      </c>
      <c r="AT1310" s="215" t="s">
        <v>78</v>
      </c>
      <c r="AU1310" s="215" t="s">
        <v>87</v>
      </c>
      <c r="AY1310" s="214" t="s">
        <v>127</v>
      </c>
      <c r="BK1310" s="216">
        <f>SUM(BK1311:BK1396)</f>
        <v>0</v>
      </c>
    </row>
    <row r="1311" s="2" customFormat="1" ht="16.5" customHeight="1">
      <c r="A1311" s="39"/>
      <c r="B1311" s="40"/>
      <c r="C1311" s="219" t="s">
        <v>1692</v>
      </c>
      <c r="D1311" s="219" t="s">
        <v>130</v>
      </c>
      <c r="E1311" s="220" t="s">
        <v>1693</v>
      </c>
      <c r="F1311" s="221" t="s">
        <v>1694</v>
      </c>
      <c r="G1311" s="222" t="s">
        <v>205</v>
      </c>
      <c r="H1311" s="223">
        <v>140.58000000000001</v>
      </c>
      <c r="I1311" s="224"/>
      <c r="J1311" s="225">
        <f>ROUND(I1311*H1311,2)</f>
        <v>0</v>
      </c>
      <c r="K1311" s="221" t="s">
        <v>1</v>
      </c>
      <c r="L1311" s="45"/>
      <c r="M1311" s="226" t="s">
        <v>1</v>
      </c>
      <c r="N1311" s="227" t="s">
        <v>44</v>
      </c>
      <c r="O1311" s="92"/>
      <c r="P1311" s="228">
        <f>O1311*H1311</f>
        <v>0</v>
      </c>
      <c r="Q1311" s="228">
        <v>0</v>
      </c>
      <c r="R1311" s="228">
        <f>Q1311*H1311</f>
        <v>0</v>
      </c>
      <c r="S1311" s="228">
        <v>0</v>
      </c>
      <c r="T1311" s="229">
        <f>S1311*H1311</f>
        <v>0</v>
      </c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R1311" s="230" t="s">
        <v>206</v>
      </c>
      <c r="AT1311" s="230" t="s">
        <v>130</v>
      </c>
      <c r="AU1311" s="230" t="s">
        <v>89</v>
      </c>
      <c r="AY1311" s="18" t="s">
        <v>127</v>
      </c>
      <c r="BE1311" s="231">
        <f>IF(N1311="základní",J1311,0)</f>
        <v>0</v>
      </c>
      <c r="BF1311" s="231">
        <f>IF(N1311="snížená",J1311,0)</f>
        <v>0</v>
      </c>
      <c r="BG1311" s="231">
        <f>IF(N1311="zákl. přenesená",J1311,0)</f>
        <v>0</v>
      </c>
      <c r="BH1311" s="231">
        <f>IF(N1311="sníž. přenesená",J1311,0)</f>
        <v>0</v>
      </c>
      <c r="BI1311" s="231">
        <f>IF(N1311="nulová",J1311,0)</f>
        <v>0</v>
      </c>
      <c r="BJ1311" s="18" t="s">
        <v>87</v>
      </c>
      <c r="BK1311" s="231">
        <f>ROUND(I1311*H1311,2)</f>
        <v>0</v>
      </c>
      <c r="BL1311" s="18" t="s">
        <v>206</v>
      </c>
      <c r="BM1311" s="230" t="s">
        <v>1695</v>
      </c>
    </row>
    <row r="1312" s="2" customFormat="1">
      <c r="A1312" s="39"/>
      <c r="B1312" s="40"/>
      <c r="C1312" s="41"/>
      <c r="D1312" s="232" t="s">
        <v>136</v>
      </c>
      <c r="E1312" s="41"/>
      <c r="F1312" s="233" t="s">
        <v>1696</v>
      </c>
      <c r="G1312" s="41"/>
      <c r="H1312" s="41"/>
      <c r="I1312" s="234"/>
      <c r="J1312" s="41"/>
      <c r="K1312" s="41"/>
      <c r="L1312" s="45"/>
      <c r="M1312" s="235"/>
      <c r="N1312" s="236"/>
      <c r="O1312" s="92"/>
      <c r="P1312" s="92"/>
      <c r="Q1312" s="92"/>
      <c r="R1312" s="92"/>
      <c r="S1312" s="92"/>
      <c r="T1312" s="93"/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T1312" s="18" t="s">
        <v>136</v>
      </c>
      <c r="AU1312" s="18" t="s">
        <v>89</v>
      </c>
    </row>
    <row r="1313" s="13" customFormat="1">
      <c r="A1313" s="13"/>
      <c r="B1313" s="237"/>
      <c r="C1313" s="238"/>
      <c r="D1313" s="232" t="s">
        <v>138</v>
      </c>
      <c r="E1313" s="239" t="s">
        <v>1</v>
      </c>
      <c r="F1313" s="240" t="s">
        <v>1697</v>
      </c>
      <c r="G1313" s="238"/>
      <c r="H1313" s="241">
        <v>11.832000000000001</v>
      </c>
      <c r="I1313" s="242"/>
      <c r="J1313" s="238"/>
      <c r="K1313" s="238"/>
      <c r="L1313" s="243"/>
      <c r="M1313" s="244"/>
      <c r="N1313" s="245"/>
      <c r="O1313" s="245"/>
      <c r="P1313" s="245"/>
      <c r="Q1313" s="245"/>
      <c r="R1313" s="245"/>
      <c r="S1313" s="245"/>
      <c r="T1313" s="246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7" t="s">
        <v>138</v>
      </c>
      <c r="AU1313" s="247" t="s">
        <v>89</v>
      </c>
      <c r="AV1313" s="13" t="s">
        <v>89</v>
      </c>
      <c r="AW1313" s="13" t="s">
        <v>34</v>
      </c>
      <c r="AX1313" s="13" t="s">
        <v>79</v>
      </c>
      <c r="AY1313" s="247" t="s">
        <v>127</v>
      </c>
    </row>
    <row r="1314" s="13" customFormat="1">
      <c r="A1314" s="13"/>
      <c r="B1314" s="237"/>
      <c r="C1314" s="238"/>
      <c r="D1314" s="232" t="s">
        <v>138</v>
      </c>
      <c r="E1314" s="239" t="s">
        <v>1</v>
      </c>
      <c r="F1314" s="240" t="s">
        <v>1698</v>
      </c>
      <c r="G1314" s="238"/>
      <c r="H1314" s="241">
        <v>27.629000000000001</v>
      </c>
      <c r="I1314" s="242"/>
      <c r="J1314" s="238"/>
      <c r="K1314" s="238"/>
      <c r="L1314" s="243"/>
      <c r="M1314" s="244"/>
      <c r="N1314" s="245"/>
      <c r="O1314" s="245"/>
      <c r="P1314" s="245"/>
      <c r="Q1314" s="245"/>
      <c r="R1314" s="245"/>
      <c r="S1314" s="245"/>
      <c r="T1314" s="246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7" t="s">
        <v>138</v>
      </c>
      <c r="AU1314" s="247" t="s">
        <v>89</v>
      </c>
      <c r="AV1314" s="13" t="s">
        <v>89</v>
      </c>
      <c r="AW1314" s="13" t="s">
        <v>34</v>
      </c>
      <c r="AX1314" s="13" t="s">
        <v>79</v>
      </c>
      <c r="AY1314" s="247" t="s">
        <v>127</v>
      </c>
    </row>
    <row r="1315" s="13" customFormat="1">
      <c r="A1315" s="13"/>
      <c r="B1315" s="237"/>
      <c r="C1315" s="238"/>
      <c r="D1315" s="232" t="s">
        <v>138</v>
      </c>
      <c r="E1315" s="239" t="s">
        <v>1</v>
      </c>
      <c r="F1315" s="240" t="s">
        <v>1699</v>
      </c>
      <c r="G1315" s="238"/>
      <c r="H1315" s="241">
        <v>33.161000000000001</v>
      </c>
      <c r="I1315" s="242"/>
      <c r="J1315" s="238"/>
      <c r="K1315" s="238"/>
      <c r="L1315" s="243"/>
      <c r="M1315" s="244"/>
      <c r="N1315" s="245"/>
      <c r="O1315" s="245"/>
      <c r="P1315" s="245"/>
      <c r="Q1315" s="245"/>
      <c r="R1315" s="245"/>
      <c r="S1315" s="245"/>
      <c r="T1315" s="246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7" t="s">
        <v>138</v>
      </c>
      <c r="AU1315" s="247" t="s">
        <v>89</v>
      </c>
      <c r="AV1315" s="13" t="s">
        <v>89</v>
      </c>
      <c r="AW1315" s="13" t="s">
        <v>34</v>
      </c>
      <c r="AX1315" s="13" t="s">
        <v>79</v>
      </c>
      <c r="AY1315" s="247" t="s">
        <v>127</v>
      </c>
    </row>
    <row r="1316" s="13" customFormat="1">
      <c r="A1316" s="13"/>
      <c r="B1316" s="237"/>
      <c r="C1316" s="238"/>
      <c r="D1316" s="232" t="s">
        <v>138</v>
      </c>
      <c r="E1316" s="239" t="s">
        <v>1</v>
      </c>
      <c r="F1316" s="240" t="s">
        <v>1700</v>
      </c>
      <c r="G1316" s="238"/>
      <c r="H1316" s="241">
        <v>19.512</v>
      </c>
      <c r="I1316" s="242"/>
      <c r="J1316" s="238"/>
      <c r="K1316" s="238"/>
      <c r="L1316" s="243"/>
      <c r="M1316" s="244"/>
      <c r="N1316" s="245"/>
      <c r="O1316" s="245"/>
      <c r="P1316" s="245"/>
      <c r="Q1316" s="245"/>
      <c r="R1316" s="245"/>
      <c r="S1316" s="245"/>
      <c r="T1316" s="24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7" t="s">
        <v>138</v>
      </c>
      <c r="AU1316" s="247" t="s">
        <v>89</v>
      </c>
      <c r="AV1316" s="13" t="s">
        <v>89</v>
      </c>
      <c r="AW1316" s="13" t="s">
        <v>34</v>
      </c>
      <c r="AX1316" s="13" t="s">
        <v>79</v>
      </c>
      <c r="AY1316" s="247" t="s">
        <v>127</v>
      </c>
    </row>
    <row r="1317" s="13" customFormat="1">
      <c r="A1317" s="13"/>
      <c r="B1317" s="237"/>
      <c r="C1317" s="238"/>
      <c r="D1317" s="232" t="s">
        <v>138</v>
      </c>
      <c r="E1317" s="239" t="s">
        <v>1</v>
      </c>
      <c r="F1317" s="240" t="s">
        <v>1701</v>
      </c>
      <c r="G1317" s="238"/>
      <c r="H1317" s="241">
        <v>25.199999999999999</v>
      </c>
      <c r="I1317" s="242"/>
      <c r="J1317" s="238"/>
      <c r="K1317" s="238"/>
      <c r="L1317" s="243"/>
      <c r="M1317" s="244"/>
      <c r="N1317" s="245"/>
      <c r="O1317" s="245"/>
      <c r="P1317" s="245"/>
      <c r="Q1317" s="245"/>
      <c r="R1317" s="245"/>
      <c r="S1317" s="245"/>
      <c r="T1317" s="246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7" t="s">
        <v>138</v>
      </c>
      <c r="AU1317" s="247" t="s">
        <v>89</v>
      </c>
      <c r="AV1317" s="13" t="s">
        <v>89</v>
      </c>
      <c r="AW1317" s="13" t="s">
        <v>34</v>
      </c>
      <c r="AX1317" s="13" t="s">
        <v>79</v>
      </c>
      <c r="AY1317" s="247" t="s">
        <v>127</v>
      </c>
    </row>
    <row r="1318" s="13" customFormat="1">
      <c r="A1318" s="13"/>
      <c r="B1318" s="237"/>
      <c r="C1318" s="238"/>
      <c r="D1318" s="232" t="s">
        <v>138</v>
      </c>
      <c r="E1318" s="239" t="s">
        <v>1</v>
      </c>
      <c r="F1318" s="240" t="s">
        <v>1702</v>
      </c>
      <c r="G1318" s="238"/>
      <c r="H1318" s="241">
        <v>23.245999999999999</v>
      </c>
      <c r="I1318" s="242"/>
      <c r="J1318" s="238"/>
      <c r="K1318" s="238"/>
      <c r="L1318" s="243"/>
      <c r="M1318" s="244"/>
      <c r="N1318" s="245"/>
      <c r="O1318" s="245"/>
      <c r="P1318" s="245"/>
      <c r="Q1318" s="245"/>
      <c r="R1318" s="245"/>
      <c r="S1318" s="245"/>
      <c r="T1318" s="24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7" t="s">
        <v>138</v>
      </c>
      <c r="AU1318" s="247" t="s">
        <v>89</v>
      </c>
      <c r="AV1318" s="13" t="s">
        <v>89</v>
      </c>
      <c r="AW1318" s="13" t="s">
        <v>34</v>
      </c>
      <c r="AX1318" s="13" t="s">
        <v>79</v>
      </c>
      <c r="AY1318" s="247" t="s">
        <v>127</v>
      </c>
    </row>
    <row r="1319" s="14" customFormat="1">
      <c r="A1319" s="14"/>
      <c r="B1319" s="248"/>
      <c r="C1319" s="249"/>
      <c r="D1319" s="232" t="s">
        <v>138</v>
      </c>
      <c r="E1319" s="250" t="s">
        <v>1</v>
      </c>
      <c r="F1319" s="251" t="s">
        <v>176</v>
      </c>
      <c r="G1319" s="249"/>
      <c r="H1319" s="252">
        <v>140.58000000000001</v>
      </c>
      <c r="I1319" s="253"/>
      <c r="J1319" s="249"/>
      <c r="K1319" s="249"/>
      <c r="L1319" s="254"/>
      <c r="M1319" s="255"/>
      <c r="N1319" s="256"/>
      <c r="O1319" s="256"/>
      <c r="P1319" s="256"/>
      <c r="Q1319" s="256"/>
      <c r="R1319" s="256"/>
      <c r="S1319" s="256"/>
      <c r="T1319" s="257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8" t="s">
        <v>138</v>
      </c>
      <c r="AU1319" s="258" t="s">
        <v>89</v>
      </c>
      <c r="AV1319" s="14" t="s">
        <v>134</v>
      </c>
      <c r="AW1319" s="14" t="s">
        <v>34</v>
      </c>
      <c r="AX1319" s="14" t="s">
        <v>87</v>
      </c>
      <c r="AY1319" s="258" t="s">
        <v>127</v>
      </c>
    </row>
    <row r="1320" s="2" customFormat="1" ht="16.5" customHeight="1">
      <c r="A1320" s="39"/>
      <c r="B1320" s="40"/>
      <c r="C1320" s="219" t="s">
        <v>1703</v>
      </c>
      <c r="D1320" s="219" t="s">
        <v>130</v>
      </c>
      <c r="E1320" s="220" t="s">
        <v>1704</v>
      </c>
      <c r="F1320" s="221" t="s">
        <v>1705</v>
      </c>
      <c r="G1320" s="222" t="s">
        <v>205</v>
      </c>
      <c r="H1320" s="223">
        <v>140.58000000000001</v>
      </c>
      <c r="I1320" s="224"/>
      <c r="J1320" s="225">
        <f>ROUND(I1320*H1320,2)</f>
        <v>0</v>
      </c>
      <c r="K1320" s="221" t="s">
        <v>1</v>
      </c>
      <c r="L1320" s="45"/>
      <c r="M1320" s="226" t="s">
        <v>1</v>
      </c>
      <c r="N1320" s="227" t="s">
        <v>44</v>
      </c>
      <c r="O1320" s="92"/>
      <c r="P1320" s="228">
        <f>O1320*H1320</f>
        <v>0</v>
      </c>
      <c r="Q1320" s="228">
        <v>0.00029999999999999997</v>
      </c>
      <c r="R1320" s="228">
        <f>Q1320*H1320</f>
        <v>0.042174000000000003</v>
      </c>
      <c r="S1320" s="228">
        <v>0</v>
      </c>
      <c r="T1320" s="229">
        <f>S1320*H1320</f>
        <v>0</v>
      </c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R1320" s="230" t="s">
        <v>206</v>
      </c>
      <c r="AT1320" s="230" t="s">
        <v>130</v>
      </c>
      <c r="AU1320" s="230" t="s">
        <v>89</v>
      </c>
      <c r="AY1320" s="18" t="s">
        <v>127</v>
      </c>
      <c r="BE1320" s="231">
        <f>IF(N1320="základní",J1320,0)</f>
        <v>0</v>
      </c>
      <c r="BF1320" s="231">
        <f>IF(N1320="snížená",J1320,0)</f>
        <v>0</v>
      </c>
      <c r="BG1320" s="231">
        <f>IF(N1320="zákl. přenesená",J1320,0)</f>
        <v>0</v>
      </c>
      <c r="BH1320" s="231">
        <f>IF(N1320="sníž. přenesená",J1320,0)</f>
        <v>0</v>
      </c>
      <c r="BI1320" s="231">
        <f>IF(N1320="nulová",J1320,0)</f>
        <v>0</v>
      </c>
      <c r="BJ1320" s="18" t="s">
        <v>87</v>
      </c>
      <c r="BK1320" s="231">
        <f>ROUND(I1320*H1320,2)</f>
        <v>0</v>
      </c>
      <c r="BL1320" s="18" t="s">
        <v>206</v>
      </c>
      <c r="BM1320" s="230" t="s">
        <v>1706</v>
      </c>
    </row>
    <row r="1321" s="2" customFormat="1">
      <c r="A1321" s="39"/>
      <c r="B1321" s="40"/>
      <c r="C1321" s="41"/>
      <c r="D1321" s="232" t="s">
        <v>136</v>
      </c>
      <c r="E1321" s="41"/>
      <c r="F1321" s="233" t="s">
        <v>1707</v>
      </c>
      <c r="G1321" s="41"/>
      <c r="H1321" s="41"/>
      <c r="I1321" s="234"/>
      <c r="J1321" s="41"/>
      <c r="K1321" s="41"/>
      <c r="L1321" s="45"/>
      <c r="M1321" s="235"/>
      <c r="N1321" s="236"/>
      <c r="O1321" s="92"/>
      <c r="P1321" s="92"/>
      <c r="Q1321" s="92"/>
      <c r="R1321" s="92"/>
      <c r="S1321" s="92"/>
      <c r="T1321" s="93"/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T1321" s="18" t="s">
        <v>136</v>
      </c>
      <c r="AU1321" s="18" t="s">
        <v>89</v>
      </c>
    </row>
    <row r="1322" s="13" customFormat="1">
      <c r="A1322" s="13"/>
      <c r="B1322" s="237"/>
      <c r="C1322" s="238"/>
      <c r="D1322" s="232" t="s">
        <v>138</v>
      </c>
      <c r="E1322" s="239" t="s">
        <v>1</v>
      </c>
      <c r="F1322" s="240" t="s">
        <v>1697</v>
      </c>
      <c r="G1322" s="238"/>
      <c r="H1322" s="241">
        <v>11.832000000000001</v>
      </c>
      <c r="I1322" s="242"/>
      <c r="J1322" s="238"/>
      <c r="K1322" s="238"/>
      <c r="L1322" s="243"/>
      <c r="M1322" s="244"/>
      <c r="N1322" s="245"/>
      <c r="O1322" s="245"/>
      <c r="P1322" s="245"/>
      <c r="Q1322" s="245"/>
      <c r="R1322" s="245"/>
      <c r="S1322" s="245"/>
      <c r="T1322" s="246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7" t="s">
        <v>138</v>
      </c>
      <c r="AU1322" s="247" t="s">
        <v>89</v>
      </c>
      <c r="AV1322" s="13" t="s">
        <v>89</v>
      </c>
      <c r="AW1322" s="13" t="s">
        <v>34</v>
      </c>
      <c r="AX1322" s="13" t="s">
        <v>79</v>
      </c>
      <c r="AY1322" s="247" t="s">
        <v>127</v>
      </c>
    </row>
    <row r="1323" s="13" customFormat="1">
      <c r="A1323" s="13"/>
      <c r="B1323" s="237"/>
      <c r="C1323" s="238"/>
      <c r="D1323" s="232" t="s">
        <v>138</v>
      </c>
      <c r="E1323" s="239" t="s">
        <v>1</v>
      </c>
      <c r="F1323" s="240" t="s">
        <v>1698</v>
      </c>
      <c r="G1323" s="238"/>
      <c r="H1323" s="241">
        <v>27.629000000000001</v>
      </c>
      <c r="I1323" s="242"/>
      <c r="J1323" s="238"/>
      <c r="K1323" s="238"/>
      <c r="L1323" s="243"/>
      <c r="M1323" s="244"/>
      <c r="N1323" s="245"/>
      <c r="O1323" s="245"/>
      <c r="P1323" s="245"/>
      <c r="Q1323" s="245"/>
      <c r="R1323" s="245"/>
      <c r="S1323" s="245"/>
      <c r="T1323" s="246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7" t="s">
        <v>138</v>
      </c>
      <c r="AU1323" s="247" t="s">
        <v>89</v>
      </c>
      <c r="AV1323" s="13" t="s">
        <v>89</v>
      </c>
      <c r="AW1323" s="13" t="s">
        <v>34</v>
      </c>
      <c r="AX1323" s="13" t="s">
        <v>79</v>
      </c>
      <c r="AY1323" s="247" t="s">
        <v>127</v>
      </c>
    </row>
    <row r="1324" s="13" customFormat="1">
      <c r="A1324" s="13"/>
      <c r="B1324" s="237"/>
      <c r="C1324" s="238"/>
      <c r="D1324" s="232" t="s">
        <v>138</v>
      </c>
      <c r="E1324" s="239" t="s">
        <v>1</v>
      </c>
      <c r="F1324" s="240" t="s">
        <v>1699</v>
      </c>
      <c r="G1324" s="238"/>
      <c r="H1324" s="241">
        <v>33.161000000000001</v>
      </c>
      <c r="I1324" s="242"/>
      <c r="J1324" s="238"/>
      <c r="K1324" s="238"/>
      <c r="L1324" s="243"/>
      <c r="M1324" s="244"/>
      <c r="N1324" s="245"/>
      <c r="O1324" s="245"/>
      <c r="P1324" s="245"/>
      <c r="Q1324" s="245"/>
      <c r="R1324" s="245"/>
      <c r="S1324" s="245"/>
      <c r="T1324" s="246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7" t="s">
        <v>138</v>
      </c>
      <c r="AU1324" s="247" t="s">
        <v>89</v>
      </c>
      <c r="AV1324" s="13" t="s">
        <v>89</v>
      </c>
      <c r="AW1324" s="13" t="s">
        <v>34</v>
      </c>
      <c r="AX1324" s="13" t="s">
        <v>79</v>
      </c>
      <c r="AY1324" s="247" t="s">
        <v>127</v>
      </c>
    </row>
    <row r="1325" s="13" customFormat="1">
      <c r="A1325" s="13"/>
      <c r="B1325" s="237"/>
      <c r="C1325" s="238"/>
      <c r="D1325" s="232" t="s">
        <v>138</v>
      </c>
      <c r="E1325" s="239" t="s">
        <v>1</v>
      </c>
      <c r="F1325" s="240" t="s">
        <v>1700</v>
      </c>
      <c r="G1325" s="238"/>
      <c r="H1325" s="241">
        <v>19.512</v>
      </c>
      <c r="I1325" s="242"/>
      <c r="J1325" s="238"/>
      <c r="K1325" s="238"/>
      <c r="L1325" s="243"/>
      <c r="M1325" s="244"/>
      <c r="N1325" s="245"/>
      <c r="O1325" s="245"/>
      <c r="P1325" s="245"/>
      <c r="Q1325" s="245"/>
      <c r="R1325" s="245"/>
      <c r="S1325" s="245"/>
      <c r="T1325" s="246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7" t="s">
        <v>138</v>
      </c>
      <c r="AU1325" s="247" t="s">
        <v>89</v>
      </c>
      <c r="AV1325" s="13" t="s">
        <v>89</v>
      </c>
      <c r="AW1325" s="13" t="s">
        <v>34</v>
      </c>
      <c r="AX1325" s="13" t="s">
        <v>79</v>
      </c>
      <c r="AY1325" s="247" t="s">
        <v>127</v>
      </c>
    </row>
    <row r="1326" s="13" customFormat="1">
      <c r="A1326" s="13"/>
      <c r="B1326" s="237"/>
      <c r="C1326" s="238"/>
      <c r="D1326" s="232" t="s">
        <v>138</v>
      </c>
      <c r="E1326" s="239" t="s">
        <v>1</v>
      </c>
      <c r="F1326" s="240" t="s">
        <v>1701</v>
      </c>
      <c r="G1326" s="238"/>
      <c r="H1326" s="241">
        <v>25.199999999999999</v>
      </c>
      <c r="I1326" s="242"/>
      <c r="J1326" s="238"/>
      <c r="K1326" s="238"/>
      <c r="L1326" s="243"/>
      <c r="M1326" s="244"/>
      <c r="N1326" s="245"/>
      <c r="O1326" s="245"/>
      <c r="P1326" s="245"/>
      <c r="Q1326" s="245"/>
      <c r="R1326" s="245"/>
      <c r="S1326" s="245"/>
      <c r="T1326" s="246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7" t="s">
        <v>138</v>
      </c>
      <c r="AU1326" s="247" t="s">
        <v>89</v>
      </c>
      <c r="AV1326" s="13" t="s">
        <v>89</v>
      </c>
      <c r="AW1326" s="13" t="s">
        <v>34</v>
      </c>
      <c r="AX1326" s="13" t="s">
        <v>79</v>
      </c>
      <c r="AY1326" s="247" t="s">
        <v>127</v>
      </c>
    </row>
    <row r="1327" s="13" customFormat="1">
      <c r="A1327" s="13"/>
      <c r="B1327" s="237"/>
      <c r="C1327" s="238"/>
      <c r="D1327" s="232" t="s">
        <v>138</v>
      </c>
      <c r="E1327" s="239" t="s">
        <v>1</v>
      </c>
      <c r="F1327" s="240" t="s">
        <v>1702</v>
      </c>
      <c r="G1327" s="238"/>
      <c r="H1327" s="241">
        <v>23.245999999999999</v>
      </c>
      <c r="I1327" s="242"/>
      <c r="J1327" s="238"/>
      <c r="K1327" s="238"/>
      <c r="L1327" s="243"/>
      <c r="M1327" s="244"/>
      <c r="N1327" s="245"/>
      <c r="O1327" s="245"/>
      <c r="P1327" s="245"/>
      <c r="Q1327" s="245"/>
      <c r="R1327" s="245"/>
      <c r="S1327" s="245"/>
      <c r="T1327" s="246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7" t="s">
        <v>138</v>
      </c>
      <c r="AU1327" s="247" t="s">
        <v>89</v>
      </c>
      <c r="AV1327" s="13" t="s">
        <v>89</v>
      </c>
      <c r="AW1327" s="13" t="s">
        <v>34</v>
      </c>
      <c r="AX1327" s="13" t="s">
        <v>79</v>
      </c>
      <c r="AY1327" s="247" t="s">
        <v>127</v>
      </c>
    </row>
    <row r="1328" s="14" customFormat="1">
      <c r="A1328" s="14"/>
      <c r="B1328" s="248"/>
      <c r="C1328" s="249"/>
      <c r="D1328" s="232" t="s">
        <v>138</v>
      </c>
      <c r="E1328" s="250" t="s">
        <v>1</v>
      </c>
      <c r="F1328" s="251" t="s">
        <v>176</v>
      </c>
      <c r="G1328" s="249"/>
      <c r="H1328" s="252">
        <v>140.58000000000001</v>
      </c>
      <c r="I1328" s="253"/>
      <c r="J1328" s="249"/>
      <c r="K1328" s="249"/>
      <c r="L1328" s="254"/>
      <c r="M1328" s="255"/>
      <c r="N1328" s="256"/>
      <c r="O1328" s="256"/>
      <c r="P1328" s="256"/>
      <c r="Q1328" s="256"/>
      <c r="R1328" s="256"/>
      <c r="S1328" s="256"/>
      <c r="T1328" s="257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8" t="s">
        <v>138</v>
      </c>
      <c r="AU1328" s="258" t="s">
        <v>89</v>
      </c>
      <c r="AV1328" s="14" t="s">
        <v>134</v>
      </c>
      <c r="AW1328" s="14" t="s">
        <v>34</v>
      </c>
      <c r="AX1328" s="14" t="s">
        <v>87</v>
      </c>
      <c r="AY1328" s="258" t="s">
        <v>127</v>
      </c>
    </row>
    <row r="1329" s="2" customFormat="1">
      <c r="A1329" s="39"/>
      <c r="B1329" s="40"/>
      <c r="C1329" s="219" t="s">
        <v>1708</v>
      </c>
      <c r="D1329" s="219" t="s">
        <v>130</v>
      </c>
      <c r="E1329" s="220" t="s">
        <v>1709</v>
      </c>
      <c r="F1329" s="221" t="s">
        <v>1710</v>
      </c>
      <c r="G1329" s="222" t="s">
        <v>205</v>
      </c>
      <c r="H1329" s="223">
        <v>56.406999999999996</v>
      </c>
      <c r="I1329" s="224"/>
      <c r="J1329" s="225">
        <f>ROUND(I1329*H1329,2)</f>
        <v>0</v>
      </c>
      <c r="K1329" s="221" t="s">
        <v>1</v>
      </c>
      <c r="L1329" s="45"/>
      <c r="M1329" s="226" t="s">
        <v>1</v>
      </c>
      <c r="N1329" s="227" t="s">
        <v>44</v>
      </c>
      <c r="O1329" s="92"/>
      <c r="P1329" s="228">
        <f>O1329*H1329</f>
        <v>0</v>
      </c>
      <c r="Q1329" s="228">
        <v>0.0015</v>
      </c>
      <c r="R1329" s="228">
        <f>Q1329*H1329</f>
        <v>0.084610499999999991</v>
      </c>
      <c r="S1329" s="228">
        <v>0</v>
      </c>
      <c r="T1329" s="229">
        <f>S1329*H1329</f>
        <v>0</v>
      </c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R1329" s="230" t="s">
        <v>206</v>
      </c>
      <c r="AT1329" s="230" t="s">
        <v>130</v>
      </c>
      <c r="AU1329" s="230" t="s">
        <v>89</v>
      </c>
      <c r="AY1329" s="18" t="s">
        <v>127</v>
      </c>
      <c r="BE1329" s="231">
        <f>IF(N1329="základní",J1329,0)</f>
        <v>0</v>
      </c>
      <c r="BF1329" s="231">
        <f>IF(N1329="snížená",J1329,0)</f>
        <v>0</v>
      </c>
      <c r="BG1329" s="231">
        <f>IF(N1329="zákl. přenesená",J1329,0)</f>
        <v>0</v>
      </c>
      <c r="BH1329" s="231">
        <f>IF(N1329="sníž. přenesená",J1329,0)</f>
        <v>0</v>
      </c>
      <c r="BI1329" s="231">
        <f>IF(N1329="nulová",J1329,0)</f>
        <v>0</v>
      </c>
      <c r="BJ1329" s="18" t="s">
        <v>87</v>
      </c>
      <c r="BK1329" s="231">
        <f>ROUND(I1329*H1329,2)</f>
        <v>0</v>
      </c>
      <c r="BL1329" s="18" t="s">
        <v>206</v>
      </c>
      <c r="BM1329" s="230" t="s">
        <v>1711</v>
      </c>
    </row>
    <row r="1330" s="2" customFormat="1">
      <c r="A1330" s="39"/>
      <c r="B1330" s="40"/>
      <c r="C1330" s="41"/>
      <c r="D1330" s="232" t="s">
        <v>136</v>
      </c>
      <c r="E1330" s="41"/>
      <c r="F1330" s="233" t="s">
        <v>1712</v>
      </c>
      <c r="G1330" s="41"/>
      <c r="H1330" s="41"/>
      <c r="I1330" s="234"/>
      <c r="J1330" s="41"/>
      <c r="K1330" s="41"/>
      <c r="L1330" s="45"/>
      <c r="M1330" s="235"/>
      <c r="N1330" s="236"/>
      <c r="O1330" s="92"/>
      <c r="P1330" s="92"/>
      <c r="Q1330" s="92"/>
      <c r="R1330" s="92"/>
      <c r="S1330" s="92"/>
      <c r="T1330" s="93"/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T1330" s="18" t="s">
        <v>136</v>
      </c>
      <c r="AU1330" s="18" t="s">
        <v>89</v>
      </c>
    </row>
    <row r="1331" s="13" customFormat="1">
      <c r="A1331" s="13"/>
      <c r="B1331" s="237"/>
      <c r="C1331" s="238"/>
      <c r="D1331" s="232" t="s">
        <v>138</v>
      </c>
      <c r="E1331" s="239" t="s">
        <v>1</v>
      </c>
      <c r="F1331" s="240" t="s">
        <v>1699</v>
      </c>
      <c r="G1331" s="238"/>
      <c r="H1331" s="241">
        <v>33.161000000000001</v>
      </c>
      <c r="I1331" s="242"/>
      <c r="J1331" s="238"/>
      <c r="K1331" s="238"/>
      <c r="L1331" s="243"/>
      <c r="M1331" s="244"/>
      <c r="N1331" s="245"/>
      <c r="O1331" s="245"/>
      <c r="P1331" s="245"/>
      <c r="Q1331" s="245"/>
      <c r="R1331" s="245"/>
      <c r="S1331" s="245"/>
      <c r="T1331" s="246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7" t="s">
        <v>138</v>
      </c>
      <c r="AU1331" s="247" t="s">
        <v>89</v>
      </c>
      <c r="AV1331" s="13" t="s">
        <v>89</v>
      </c>
      <c r="AW1331" s="13" t="s">
        <v>34</v>
      </c>
      <c r="AX1331" s="13" t="s">
        <v>79</v>
      </c>
      <c r="AY1331" s="247" t="s">
        <v>127</v>
      </c>
    </row>
    <row r="1332" s="13" customFormat="1">
      <c r="A1332" s="13"/>
      <c r="B1332" s="237"/>
      <c r="C1332" s="238"/>
      <c r="D1332" s="232" t="s">
        <v>138</v>
      </c>
      <c r="E1332" s="239" t="s">
        <v>1</v>
      </c>
      <c r="F1332" s="240" t="s">
        <v>1702</v>
      </c>
      <c r="G1332" s="238"/>
      <c r="H1332" s="241">
        <v>23.245999999999999</v>
      </c>
      <c r="I1332" s="242"/>
      <c r="J1332" s="238"/>
      <c r="K1332" s="238"/>
      <c r="L1332" s="243"/>
      <c r="M1332" s="244"/>
      <c r="N1332" s="245"/>
      <c r="O1332" s="245"/>
      <c r="P1332" s="245"/>
      <c r="Q1332" s="245"/>
      <c r="R1332" s="245"/>
      <c r="S1332" s="245"/>
      <c r="T1332" s="246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7" t="s">
        <v>138</v>
      </c>
      <c r="AU1332" s="247" t="s">
        <v>89</v>
      </c>
      <c r="AV1332" s="13" t="s">
        <v>89</v>
      </c>
      <c r="AW1332" s="13" t="s">
        <v>34</v>
      </c>
      <c r="AX1332" s="13" t="s">
        <v>79</v>
      </c>
      <c r="AY1332" s="247" t="s">
        <v>127</v>
      </c>
    </row>
    <row r="1333" s="14" customFormat="1">
      <c r="A1333" s="14"/>
      <c r="B1333" s="248"/>
      <c r="C1333" s="249"/>
      <c r="D1333" s="232" t="s">
        <v>138</v>
      </c>
      <c r="E1333" s="250" t="s">
        <v>1</v>
      </c>
      <c r="F1333" s="251" t="s">
        <v>176</v>
      </c>
      <c r="G1333" s="249"/>
      <c r="H1333" s="252">
        <v>56.406999999999996</v>
      </c>
      <c r="I1333" s="253"/>
      <c r="J1333" s="249"/>
      <c r="K1333" s="249"/>
      <c r="L1333" s="254"/>
      <c r="M1333" s="255"/>
      <c r="N1333" s="256"/>
      <c r="O1333" s="256"/>
      <c r="P1333" s="256"/>
      <c r="Q1333" s="256"/>
      <c r="R1333" s="256"/>
      <c r="S1333" s="256"/>
      <c r="T1333" s="257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8" t="s">
        <v>138</v>
      </c>
      <c r="AU1333" s="258" t="s">
        <v>89</v>
      </c>
      <c r="AV1333" s="14" t="s">
        <v>134</v>
      </c>
      <c r="AW1333" s="14" t="s">
        <v>34</v>
      </c>
      <c r="AX1333" s="14" t="s">
        <v>87</v>
      </c>
      <c r="AY1333" s="258" t="s">
        <v>127</v>
      </c>
    </row>
    <row r="1334" s="2" customFormat="1">
      <c r="A1334" s="39"/>
      <c r="B1334" s="40"/>
      <c r="C1334" s="219" t="s">
        <v>1713</v>
      </c>
      <c r="D1334" s="219" t="s">
        <v>130</v>
      </c>
      <c r="E1334" s="220" t="s">
        <v>1714</v>
      </c>
      <c r="F1334" s="221" t="s">
        <v>1715</v>
      </c>
      <c r="G1334" s="222" t="s">
        <v>213</v>
      </c>
      <c r="H1334" s="223">
        <v>27.600000000000001</v>
      </c>
      <c r="I1334" s="224"/>
      <c r="J1334" s="225">
        <f>ROUND(I1334*H1334,2)</f>
        <v>0</v>
      </c>
      <c r="K1334" s="221" t="s">
        <v>1</v>
      </c>
      <c r="L1334" s="45"/>
      <c r="M1334" s="226" t="s">
        <v>1</v>
      </c>
      <c r="N1334" s="227" t="s">
        <v>44</v>
      </c>
      <c r="O1334" s="92"/>
      <c r="P1334" s="228">
        <f>O1334*H1334</f>
        <v>0</v>
      </c>
      <c r="Q1334" s="228">
        <v>0.00027999999999999998</v>
      </c>
      <c r="R1334" s="228">
        <f>Q1334*H1334</f>
        <v>0.0077279999999999996</v>
      </c>
      <c r="S1334" s="228">
        <v>0</v>
      </c>
      <c r="T1334" s="229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30" t="s">
        <v>206</v>
      </c>
      <c r="AT1334" s="230" t="s">
        <v>130</v>
      </c>
      <c r="AU1334" s="230" t="s">
        <v>89</v>
      </c>
      <c r="AY1334" s="18" t="s">
        <v>127</v>
      </c>
      <c r="BE1334" s="231">
        <f>IF(N1334="základní",J1334,0)</f>
        <v>0</v>
      </c>
      <c r="BF1334" s="231">
        <f>IF(N1334="snížená",J1334,0)</f>
        <v>0</v>
      </c>
      <c r="BG1334" s="231">
        <f>IF(N1334="zákl. přenesená",J1334,0)</f>
        <v>0</v>
      </c>
      <c r="BH1334" s="231">
        <f>IF(N1334="sníž. přenesená",J1334,0)</f>
        <v>0</v>
      </c>
      <c r="BI1334" s="231">
        <f>IF(N1334="nulová",J1334,0)</f>
        <v>0</v>
      </c>
      <c r="BJ1334" s="18" t="s">
        <v>87</v>
      </c>
      <c r="BK1334" s="231">
        <f>ROUND(I1334*H1334,2)</f>
        <v>0</v>
      </c>
      <c r="BL1334" s="18" t="s">
        <v>206</v>
      </c>
      <c r="BM1334" s="230" t="s">
        <v>1716</v>
      </c>
    </row>
    <row r="1335" s="2" customFormat="1">
      <c r="A1335" s="39"/>
      <c r="B1335" s="40"/>
      <c r="C1335" s="41"/>
      <c r="D1335" s="232" t="s">
        <v>136</v>
      </c>
      <c r="E1335" s="41"/>
      <c r="F1335" s="233" t="s">
        <v>1717</v>
      </c>
      <c r="G1335" s="41"/>
      <c r="H1335" s="41"/>
      <c r="I1335" s="234"/>
      <c r="J1335" s="41"/>
      <c r="K1335" s="41"/>
      <c r="L1335" s="45"/>
      <c r="M1335" s="235"/>
      <c r="N1335" s="236"/>
      <c r="O1335" s="92"/>
      <c r="P1335" s="92"/>
      <c r="Q1335" s="92"/>
      <c r="R1335" s="92"/>
      <c r="S1335" s="92"/>
      <c r="T1335" s="93"/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T1335" s="18" t="s">
        <v>136</v>
      </c>
      <c r="AU1335" s="18" t="s">
        <v>89</v>
      </c>
    </row>
    <row r="1336" s="13" customFormat="1">
      <c r="A1336" s="13"/>
      <c r="B1336" s="237"/>
      <c r="C1336" s="238"/>
      <c r="D1336" s="232" t="s">
        <v>138</v>
      </c>
      <c r="E1336" s="239" t="s">
        <v>1</v>
      </c>
      <c r="F1336" s="240" t="s">
        <v>1718</v>
      </c>
      <c r="G1336" s="238"/>
      <c r="H1336" s="241">
        <v>27.600000000000001</v>
      </c>
      <c r="I1336" s="242"/>
      <c r="J1336" s="238"/>
      <c r="K1336" s="238"/>
      <c r="L1336" s="243"/>
      <c r="M1336" s="244"/>
      <c r="N1336" s="245"/>
      <c r="O1336" s="245"/>
      <c r="P1336" s="245"/>
      <c r="Q1336" s="245"/>
      <c r="R1336" s="245"/>
      <c r="S1336" s="245"/>
      <c r="T1336" s="246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7" t="s">
        <v>138</v>
      </c>
      <c r="AU1336" s="247" t="s">
        <v>89</v>
      </c>
      <c r="AV1336" s="13" t="s">
        <v>89</v>
      </c>
      <c r="AW1336" s="13" t="s">
        <v>34</v>
      </c>
      <c r="AX1336" s="13" t="s">
        <v>87</v>
      </c>
      <c r="AY1336" s="247" t="s">
        <v>127</v>
      </c>
    </row>
    <row r="1337" s="2" customFormat="1">
      <c r="A1337" s="39"/>
      <c r="B1337" s="40"/>
      <c r="C1337" s="219" t="s">
        <v>1719</v>
      </c>
      <c r="D1337" s="219" t="s">
        <v>130</v>
      </c>
      <c r="E1337" s="220" t="s">
        <v>1720</v>
      </c>
      <c r="F1337" s="221" t="s">
        <v>1721</v>
      </c>
      <c r="G1337" s="222" t="s">
        <v>205</v>
      </c>
      <c r="H1337" s="223">
        <v>140.58000000000001</v>
      </c>
      <c r="I1337" s="224"/>
      <c r="J1337" s="225">
        <f>ROUND(I1337*H1337,2)</f>
        <v>0</v>
      </c>
      <c r="K1337" s="221" t="s">
        <v>1</v>
      </c>
      <c r="L1337" s="45"/>
      <c r="M1337" s="226" t="s">
        <v>1</v>
      </c>
      <c r="N1337" s="227" t="s">
        <v>44</v>
      </c>
      <c r="O1337" s="92"/>
      <c r="P1337" s="228">
        <f>O1337*H1337</f>
        <v>0</v>
      </c>
      <c r="Q1337" s="228">
        <v>0.0060000000000000001</v>
      </c>
      <c r="R1337" s="228">
        <f>Q1337*H1337</f>
        <v>0.84348000000000012</v>
      </c>
      <c r="S1337" s="228">
        <v>0</v>
      </c>
      <c r="T1337" s="229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30" t="s">
        <v>206</v>
      </c>
      <c r="AT1337" s="230" t="s">
        <v>130</v>
      </c>
      <c r="AU1337" s="230" t="s">
        <v>89</v>
      </c>
      <c r="AY1337" s="18" t="s">
        <v>127</v>
      </c>
      <c r="BE1337" s="231">
        <f>IF(N1337="základní",J1337,0)</f>
        <v>0</v>
      </c>
      <c r="BF1337" s="231">
        <f>IF(N1337="snížená",J1337,0)</f>
        <v>0</v>
      </c>
      <c r="BG1337" s="231">
        <f>IF(N1337="zákl. přenesená",J1337,0)</f>
        <v>0</v>
      </c>
      <c r="BH1337" s="231">
        <f>IF(N1337="sníž. přenesená",J1337,0)</f>
        <v>0</v>
      </c>
      <c r="BI1337" s="231">
        <f>IF(N1337="nulová",J1337,0)</f>
        <v>0</v>
      </c>
      <c r="BJ1337" s="18" t="s">
        <v>87</v>
      </c>
      <c r="BK1337" s="231">
        <f>ROUND(I1337*H1337,2)</f>
        <v>0</v>
      </c>
      <c r="BL1337" s="18" t="s">
        <v>206</v>
      </c>
      <c r="BM1337" s="230" t="s">
        <v>1722</v>
      </c>
    </row>
    <row r="1338" s="2" customFormat="1">
      <c r="A1338" s="39"/>
      <c r="B1338" s="40"/>
      <c r="C1338" s="41"/>
      <c r="D1338" s="232" t="s">
        <v>136</v>
      </c>
      <c r="E1338" s="41"/>
      <c r="F1338" s="233" t="s">
        <v>1723</v>
      </c>
      <c r="G1338" s="41"/>
      <c r="H1338" s="41"/>
      <c r="I1338" s="234"/>
      <c r="J1338" s="41"/>
      <c r="K1338" s="41"/>
      <c r="L1338" s="45"/>
      <c r="M1338" s="235"/>
      <c r="N1338" s="236"/>
      <c r="O1338" s="92"/>
      <c r="P1338" s="92"/>
      <c r="Q1338" s="92"/>
      <c r="R1338" s="92"/>
      <c r="S1338" s="92"/>
      <c r="T1338" s="93"/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T1338" s="18" t="s">
        <v>136</v>
      </c>
      <c r="AU1338" s="18" t="s">
        <v>89</v>
      </c>
    </row>
    <row r="1339" s="13" customFormat="1">
      <c r="A1339" s="13"/>
      <c r="B1339" s="237"/>
      <c r="C1339" s="238"/>
      <c r="D1339" s="232" t="s">
        <v>138</v>
      </c>
      <c r="E1339" s="239" t="s">
        <v>1</v>
      </c>
      <c r="F1339" s="240" t="s">
        <v>1697</v>
      </c>
      <c r="G1339" s="238"/>
      <c r="H1339" s="241">
        <v>11.832000000000001</v>
      </c>
      <c r="I1339" s="242"/>
      <c r="J1339" s="238"/>
      <c r="K1339" s="238"/>
      <c r="L1339" s="243"/>
      <c r="M1339" s="244"/>
      <c r="N1339" s="245"/>
      <c r="O1339" s="245"/>
      <c r="P1339" s="245"/>
      <c r="Q1339" s="245"/>
      <c r="R1339" s="245"/>
      <c r="S1339" s="245"/>
      <c r="T1339" s="246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7" t="s">
        <v>138</v>
      </c>
      <c r="AU1339" s="247" t="s">
        <v>89</v>
      </c>
      <c r="AV1339" s="13" t="s">
        <v>89</v>
      </c>
      <c r="AW1339" s="13" t="s">
        <v>34</v>
      </c>
      <c r="AX1339" s="13" t="s">
        <v>79</v>
      </c>
      <c r="AY1339" s="247" t="s">
        <v>127</v>
      </c>
    </row>
    <row r="1340" s="13" customFormat="1">
      <c r="A1340" s="13"/>
      <c r="B1340" s="237"/>
      <c r="C1340" s="238"/>
      <c r="D1340" s="232" t="s">
        <v>138</v>
      </c>
      <c r="E1340" s="239" t="s">
        <v>1</v>
      </c>
      <c r="F1340" s="240" t="s">
        <v>1698</v>
      </c>
      <c r="G1340" s="238"/>
      <c r="H1340" s="241">
        <v>27.629000000000001</v>
      </c>
      <c r="I1340" s="242"/>
      <c r="J1340" s="238"/>
      <c r="K1340" s="238"/>
      <c r="L1340" s="243"/>
      <c r="M1340" s="244"/>
      <c r="N1340" s="245"/>
      <c r="O1340" s="245"/>
      <c r="P1340" s="245"/>
      <c r="Q1340" s="245"/>
      <c r="R1340" s="245"/>
      <c r="S1340" s="245"/>
      <c r="T1340" s="246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7" t="s">
        <v>138</v>
      </c>
      <c r="AU1340" s="247" t="s">
        <v>89</v>
      </c>
      <c r="AV1340" s="13" t="s">
        <v>89</v>
      </c>
      <c r="AW1340" s="13" t="s">
        <v>34</v>
      </c>
      <c r="AX1340" s="13" t="s">
        <v>79</v>
      </c>
      <c r="AY1340" s="247" t="s">
        <v>127</v>
      </c>
    </row>
    <row r="1341" s="13" customFormat="1">
      <c r="A1341" s="13"/>
      <c r="B1341" s="237"/>
      <c r="C1341" s="238"/>
      <c r="D1341" s="232" t="s">
        <v>138</v>
      </c>
      <c r="E1341" s="239" t="s">
        <v>1</v>
      </c>
      <c r="F1341" s="240" t="s">
        <v>1699</v>
      </c>
      <c r="G1341" s="238"/>
      <c r="H1341" s="241">
        <v>33.161000000000001</v>
      </c>
      <c r="I1341" s="242"/>
      <c r="J1341" s="238"/>
      <c r="K1341" s="238"/>
      <c r="L1341" s="243"/>
      <c r="M1341" s="244"/>
      <c r="N1341" s="245"/>
      <c r="O1341" s="245"/>
      <c r="P1341" s="245"/>
      <c r="Q1341" s="245"/>
      <c r="R1341" s="245"/>
      <c r="S1341" s="245"/>
      <c r="T1341" s="246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7" t="s">
        <v>138</v>
      </c>
      <c r="AU1341" s="247" t="s">
        <v>89</v>
      </c>
      <c r="AV1341" s="13" t="s">
        <v>89</v>
      </c>
      <c r="AW1341" s="13" t="s">
        <v>34</v>
      </c>
      <c r="AX1341" s="13" t="s">
        <v>79</v>
      </c>
      <c r="AY1341" s="247" t="s">
        <v>127</v>
      </c>
    </row>
    <row r="1342" s="13" customFormat="1">
      <c r="A1342" s="13"/>
      <c r="B1342" s="237"/>
      <c r="C1342" s="238"/>
      <c r="D1342" s="232" t="s">
        <v>138</v>
      </c>
      <c r="E1342" s="239" t="s">
        <v>1</v>
      </c>
      <c r="F1342" s="240" t="s">
        <v>1700</v>
      </c>
      <c r="G1342" s="238"/>
      <c r="H1342" s="241">
        <v>19.512</v>
      </c>
      <c r="I1342" s="242"/>
      <c r="J1342" s="238"/>
      <c r="K1342" s="238"/>
      <c r="L1342" s="243"/>
      <c r="M1342" s="244"/>
      <c r="N1342" s="245"/>
      <c r="O1342" s="245"/>
      <c r="P1342" s="245"/>
      <c r="Q1342" s="245"/>
      <c r="R1342" s="245"/>
      <c r="S1342" s="245"/>
      <c r="T1342" s="246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7" t="s">
        <v>138</v>
      </c>
      <c r="AU1342" s="247" t="s">
        <v>89</v>
      </c>
      <c r="AV1342" s="13" t="s">
        <v>89</v>
      </c>
      <c r="AW1342" s="13" t="s">
        <v>34</v>
      </c>
      <c r="AX1342" s="13" t="s">
        <v>79</v>
      </c>
      <c r="AY1342" s="247" t="s">
        <v>127</v>
      </c>
    </row>
    <row r="1343" s="13" customFormat="1">
      <c r="A1343" s="13"/>
      <c r="B1343" s="237"/>
      <c r="C1343" s="238"/>
      <c r="D1343" s="232" t="s">
        <v>138</v>
      </c>
      <c r="E1343" s="239" t="s">
        <v>1</v>
      </c>
      <c r="F1343" s="240" t="s">
        <v>1701</v>
      </c>
      <c r="G1343" s="238"/>
      <c r="H1343" s="241">
        <v>25.199999999999999</v>
      </c>
      <c r="I1343" s="242"/>
      <c r="J1343" s="238"/>
      <c r="K1343" s="238"/>
      <c r="L1343" s="243"/>
      <c r="M1343" s="244"/>
      <c r="N1343" s="245"/>
      <c r="O1343" s="245"/>
      <c r="P1343" s="245"/>
      <c r="Q1343" s="245"/>
      <c r="R1343" s="245"/>
      <c r="S1343" s="245"/>
      <c r="T1343" s="246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7" t="s">
        <v>138</v>
      </c>
      <c r="AU1343" s="247" t="s">
        <v>89</v>
      </c>
      <c r="AV1343" s="13" t="s">
        <v>89</v>
      </c>
      <c r="AW1343" s="13" t="s">
        <v>34</v>
      </c>
      <c r="AX1343" s="13" t="s">
        <v>79</v>
      </c>
      <c r="AY1343" s="247" t="s">
        <v>127</v>
      </c>
    </row>
    <row r="1344" s="13" customFormat="1">
      <c r="A1344" s="13"/>
      <c r="B1344" s="237"/>
      <c r="C1344" s="238"/>
      <c r="D1344" s="232" t="s">
        <v>138</v>
      </c>
      <c r="E1344" s="239" t="s">
        <v>1</v>
      </c>
      <c r="F1344" s="240" t="s">
        <v>1702</v>
      </c>
      <c r="G1344" s="238"/>
      <c r="H1344" s="241">
        <v>23.245999999999999</v>
      </c>
      <c r="I1344" s="242"/>
      <c r="J1344" s="238"/>
      <c r="K1344" s="238"/>
      <c r="L1344" s="243"/>
      <c r="M1344" s="244"/>
      <c r="N1344" s="245"/>
      <c r="O1344" s="245"/>
      <c r="P1344" s="245"/>
      <c r="Q1344" s="245"/>
      <c r="R1344" s="245"/>
      <c r="S1344" s="245"/>
      <c r="T1344" s="246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7" t="s">
        <v>138</v>
      </c>
      <c r="AU1344" s="247" t="s">
        <v>89</v>
      </c>
      <c r="AV1344" s="13" t="s">
        <v>89</v>
      </c>
      <c r="AW1344" s="13" t="s">
        <v>34</v>
      </c>
      <c r="AX1344" s="13" t="s">
        <v>79</v>
      </c>
      <c r="AY1344" s="247" t="s">
        <v>127</v>
      </c>
    </row>
    <row r="1345" s="14" customFormat="1">
      <c r="A1345" s="14"/>
      <c r="B1345" s="248"/>
      <c r="C1345" s="249"/>
      <c r="D1345" s="232" t="s">
        <v>138</v>
      </c>
      <c r="E1345" s="250" t="s">
        <v>1</v>
      </c>
      <c r="F1345" s="251" t="s">
        <v>176</v>
      </c>
      <c r="G1345" s="249"/>
      <c r="H1345" s="252">
        <v>140.58000000000001</v>
      </c>
      <c r="I1345" s="253"/>
      <c r="J1345" s="249"/>
      <c r="K1345" s="249"/>
      <c r="L1345" s="254"/>
      <c r="M1345" s="255"/>
      <c r="N1345" s="256"/>
      <c r="O1345" s="256"/>
      <c r="P1345" s="256"/>
      <c r="Q1345" s="256"/>
      <c r="R1345" s="256"/>
      <c r="S1345" s="256"/>
      <c r="T1345" s="257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8" t="s">
        <v>138</v>
      </c>
      <c r="AU1345" s="258" t="s">
        <v>89</v>
      </c>
      <c r="AV1345" s="14" t="s">
        <v>134</v>
      </c>
      <c r="AW1345" s="14" t="s">
        <v>34</v>
      </c>
      <c r="AX1345" s="14" t="s">
        <v>87</v>
      </c>
      <c r="AY1345" s="258" t="s">
        <v>127</v>
      </c>
    </row>
    <row r="1346" s="2" customFormat="1" ht="16.5" customHeight="1">
      <c r="A1346" s="39"/>
      <c r="B1346" s="40"/>
      <c r="C1346" s="273" t="s">
        <v>1724</v>
      </c>
      <c r="D1346" s="273" t="s">
        <v>295</v>
      </c>
      <c r="E1346" s="274" t="s">
        <v>1725</v>
      </c>
      <c r="F1346" s="275" t="s">
        <v>1726</v>
      </c>
      <c r="G1346" s="276" t="s">
        <v>205</v>
      </c>
      <c r="H1346" s="277">
        <v>154.63800000000001</v>
      </c>
      <c r="I1346" s="278"/>
      <c r="J1346" s="279">
        <f>ROUND(I1346*H1346,2)</f>
        <v>0</v>
      </c>
      <c r="K1346" s="275" t="s">
        <v>1</v>
      </c>
      <c r="L1346" s="280"/>
      <c r="M1346" s="281" t="s">
        <v>1</v>
      </c>
      <c r="N1346" s="282" t="s">
        <v>44</v>
      </c>
      <c r="O1346" s="92"/>
      <c r="P1346" s="228">
        <f>O1346*H1346</f>
        <v>0</v>
      </c>
      <c r="Q1346" s="228">
        <v>0.0118</v>
      </c>
      <c r="R1346" s="228">
        <f>Q1346*H1346</f>
        <v>1.8247283999999999</v>
      </c>
      <c r="S1346" s="228">
        <v>0</v>
      </c>
      <c r="T1346" s="229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0" t="s">
        <v>460</v>
      </c>
      <c r="AT1346" s="230" t="s">
        <v>295</v>
      </c>
      <c r="AU1346" s="230" t="s">
        <v>89</v>
      </c>
      <c r="AY1346" s="18" t="s">
        <v>127</v>
      </c>
      <c r="BE1346" s="231">
        <f>IF(N1346="základní",J1346,0)</f>
        <v>0</v>
      </c>
      <c r="BF1346" s="231">
        <f>IF(N1346="snížená",J1346,0)</f>
        <v>0</v>
      </c>
      <c r="BG1346" s="231">
        <f>IF(N1346="zákl. přenesená",J1346,0)</f>
        <v>0</v>
      </c>
      <c r="BH1346" s="231">
        <f>IF(N1346="sníž. přenesená",J1346,0)</f>
        <v>0</v>
      </c>
      <c r="BI1346" s="231">
        <f>IF(N1346="nulová",J1346,0)</f>
        <v>0</v>
      </c>
      <c r="BJ1346" s="18" t="s">
        <v>87</v>
      </c>
      <c r="BK1346" s="231">
        <f>ROUND(I1346*H1346,2)</f>
        <v>0</v>
      </c>
      <c r="BL1346" s="18" t="s">
        <v>206</v>
      </c>
      <c r="BM1346" s="230" t="s">
        <v>1727</v>
      </c>
    </row>
    <row r="1347" s="2" customFormat="1">
      <c r="A1347" s="39"/>
      <c r="B1347" s="40"/>
      <c r="C1347" s="41"/>
      <c r="D1347" s="232" t="s">
        <v>136</v>
      </c>
      <c r="E1347" s="41"/>
      <c r="F1347" s="233" t="s">
        <v>1726</v>
      </c>
      <c r="G1347" s="41"/>
      <c r="H1347" s="41"/>
      <c r="I1347" s="234"/>
      <c r="J1347" s="41"/>
      <c r="K1347" s="41"/>
      <c r="L1347" s="45"/>
      <c r="M1347" s="235"/>
      <c r="N1347" s="236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136</v>
      </c>
      <c r="AU1347" s="18" t="s">
        <v>89</v>
      </c>
    </row>
    <row r="1348" s="13" customFormat="1">
      <c r="A1348" s="13"/>
      <c r="B1348" s="237"/>
      <c r="C1348" s="238"/>
      <c r="D1348" s="232" t="s">
        <v>138</v>
      </c>
      <c r="E1348" s="239" t="s">
        <v>1</v>
      </c>
      <c r="F1348" s="240" t="s">
        <v>1697</v>
      </c>
      <c r="G1348" s="238"/>
      <c r="H1348" s="241">
        <v>11.832000000000001</v>
      </c>
      <c r="I1348" s="242"/>
      <c r="J1348" s="238"/>
      <c r="K1348" s="238"/>
      <c r="L1348" s="243"/>
      <c r="M1348" s="244"/>
      <c r="N1348" s="245"/>
      <c r="O1348" s="245"/>
      <c r="P1348" s="245"/>
      <c r="Q1348" s="245"/>
      <c r="R1348" s="245"/>
      <c r="S1348" s="245"/>
      <c r="T1348" s="246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7" t="s">
        <v>138</v>
      </c>
      <c r="AU1348" s="247" t="s">
        <v>89</v>
      </c>
      <c r="AV1348" s="13" t="s">
        <v>89</v>
      </c>
      <c r="AW1348" s="13" t="s">
        <v>34</v>
      </c>
      <c r="AX1348" s="13" t="s">
        <v>79</v>
      </c>
      <c r="AY1348" s="247" t="s">
        <v>127</v>
      </c>
    </row>
    <row r="1349" s="13" customFormat="1">
      <c r="A1349" s="13"/>
      <c r="B1349" s="237"/>
      <c r="C1349" s="238"/>
      <c r="D1349" s="232" t="s">
        <v>138</v>
      </c>
      <c r="E1349" s="239" t="s">
        <v>1</v>
      </c>
      <c r="F1349" s="240" t="s">
        <v>1698</v>
      </c>
      <c r="G1349" s="238"/>
      <c r="H1349" s="241">
        <v>27.629000000000001</v>
      </c>
      <c r="I1349" s="242"/>
      <c r="J1349" s="238"/>
      <c r="K1349" s="238"/>
      <c r="L1349" s="243"/>
      <c r="M1349" s="244"/>
      <c r="N1349" s="245"/>
      <c r="O1349" s="245"/>
      <c r="P1349" s="245"/>
      <c r="Q1349" s="245"/>
      <c r="R1349" s="245"/>
      <c r="S1349" s="245"/>
      <c r="T1349" s="246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7" t="s">
        <v>138</v>
      </c>
      <c r="AU1349" s="247" t="s">
        <v>89</v>
      </c>
      <c r="AV1349" s="13" t="s">
        <v>89</v>
      </c>
      <c r="AW1349" s="13" t="s">
        <v>34</v>
      </c>
      <c r="AX1349" s="13" t="s">
        <v>79</v>
      </c>
      <c r="AY1349" s="247" t="s">
        <v>127</v>
      </c>
    </row>
    <row r="1350" s="13" customFormat="1">
      <c r="A1350" s="13"/>
      <c r="B1350" s="237"/>
      <c r="C1350" s="238"/>
      <c r="D1350" s="232" t="s">
        <v>138</v>
      </c>
      <c r="E1350" s="239" t="s">
        <v>1</v>
      </c>
      <c r="F1350" s="240" t="s">
        <v>1699</v>
      </c>
      <c r="G1350" s="238"/>
      <c r="H1350" s="241">
        <v>33.161000000000001</v>
      </c>
      <c r="I1350" s="242"/>
      <c r="J1350" s="238"/>
      <c r="K1350" s="238"/>
      <c r="L1350" s="243"/>
      <c r="M1350" s="244"/>
      <c r="N1350" s="245"/>
      <c r="O1350" s="245"/>
      <c r="P1350" s="245"/>
      <c r="Q1350" s="245"/>
      <c r="R1350" s="245"/>
      <c r="S1350" s="245"/>
      <c r="T1350" s="246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7" t="s">
        <v>138</v>
      </c>
      <c r="AU1350" s="247" t="s">
        <v>89</v>
      </c>
      <c r="AV1350" s="13" t="s">
        <v>89</v>
      </c>
      <c r="AW1350" s="13" t="s">
        <v>34</v>
      </c>
      <c r="AX1350" s="13" t="s">
        <v>79</v>
      </c>
      <c r="AY1350" s="247" t="s">
        <v>127</v>
      </c>
    </row>
    <row r="1351" s="13" customFormat="1">
      <c r="A1351" s="13"/>
      <c r="B1351" s="237"/>
      <c r="C1351" s="238"/>
      <c r="D1351" s="232" t="s">
        <v>138</v>
      </c>
      <c r="E1351" s="239" t="s">
        <v>1</v>
      </c>
      <c r="F1351" s="240" t="s">
        <v>1700</v>
      </c>
      <c r="G1351" s="238"/>
      <c r="H1351" s="241">
        <v>19.512</v>
      </c>
      <c r="I1351" s="242"/>
      <c r="J1351" s="238"/>
      <c r="K1351" s="238"/>
      <c r="L1351" s="243"/>
      <c r="M1351" s="244"/>
      <c r="N1351" s="245"/>
      <c r="O1351" s="245"/>
      <c r="P1351" s="245"/>
      <c r="Q1351" s="245"/>
      <c r="R1351" s="245"/>
      <c r="S1351" s="245"/>
      <c r="T1351" s="246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7" t="s">
        <v>138</v>
      </c>
      <c r="AU1351" s="247" t="s">
        <v>89</v>
      </c>
      <c r="AV1351" s="13" t="s">
        <v>89</v>
      </c>
      <c r="AW1351" s="13" t="s">
        <v>34</v>
      </c>
      <c r="AX1351" s="13" t="s">
        <v>79</v>
      </c>
      <c r="AY1351" s="247" t="s">
        <v>127</v>
      </c>
    </row>
    <row r="1352" s="13" customFormat="1">
      <c r="A1352" s="13"/>
      <c r="B1352" s="237"/>
      <c r="C1352" s="238"/>
      <c r="D1352" s="232" t="s">
        <v>138</v>
      </c>
      <c r="E1352" s="239" t="s">
        <v>1</v>
      </c>
      <c r="F1352" s="240" t="s">
        <v>1701</v>
      </c>
      <c r="G1352" s="238"/>
      <c r="H1352" s="241">
        <v>25.199999999999999</v>
      </c>
      <c r="I1352" s="242"/>
      <c r="J1352" s="238"/>
      <c r="K1352" s="238"/>
      <c r="L1352" s="243"/>
      <c r="M1352" s="244"/>
      <c r="N1352" s="245"/>
      <c r="O1352" s="245"/>
      <c r="P1352" s="245"/>
      <c r="Q1352" s="245"/>
      <c r="R1352" s="245"/>
      <c r="S1352" s="245"/>
      <c r="T1352" s="246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7" t="s">
        <v>138</v>
      </c>
      <c r="AU1352" s="247" t="s">
        <v>89</v>
      </c>
      <c r="AV1352" s="13" t="s">
        <v>89</v>
      </c>
      <c r="AW1352" s="13" t="s">
        <v>34</v>
      </c>
      <c r="AX1352" s="13" t="s">
        <v>79</v>
      </c>
      <c r="AY1352" s="247" t="s">
        <v>127</v>
      </c>
    </row>
    <row r="1353" s="13" customFormat="1">
      <c r="A1353" s="13"/>
      <c r="B1353" s="237"/>
      <c r="C1353" s="238"/>
      <c r="D1353" s="232" t="s">
        <v>138</v>
      </c>
      <c r="E1353" s="239" t="s">
        <v>1</v>
      </c>
      <c r="F1353" s="240" t="s">
        <v>1702</v>
      </c>
      <c r="G1353" s="238"/>
      <c r="H1353" s="241">
        <v>23.245999999999999</v>
      </c>
      <c r="I1353" s="242"/>
      <c r="J1353" s="238"/>
      <c r="K1353" s="238"/>
      <c r="L1353" s="243"/>
      <c r="M1353" s="244"/>
      <c r="N1353" s="245"/>
      <c r="O1353" s="245"/>
      <c r="P1353" s="245"/>
      <c r="Q1353" s="245"/>
      <c r="R1353" s="245"/>
      <c r="S1353" s="245"/>
      <c r="T1353" s="246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7" t="s">
        <v>138</v>
      </c>
      <c r="AU1353" s="247" t="s">
        <v>89</v>
      </c>
      <c r="AV1353" s="13" t="s">
        <v>89</v>
      </c>
      <c r="AW1353" s="13" t="s">
        <v>34</v>
      </c>
      <c r="AX1353" s="13" t="s">
        <v>79</v>
      </c>
      <c r="AY1353" s="247" t="s">
        <v>127</v>
      </c>
    </row>
    <row r="1354" s="14" customFormat="1">
      <c r="A1354" s="14"/>
      <c r="B1354" s="248"/>
      <c r="C1354" s="249"/>
      <c r="D1354" s="232" t="s">
        <v>138</v>
      </c>
      <c r="E1354" s="250" t="s">
        <v>1</v>
      </c>
      <c r="F1354" s="251" t="s">
        <v>176</v>
      </c>
      <c r="G1354" s="249"/>
      <c r="H1354" s="252">
        <v>140.58000000000001</v>
      </c>
      <c r="I1354" s="253"/>
      <c r="J1354" s="249"/>
      <c r="K1354" s="249"/>
      <c r="L1354" s="254"/>
      <c r="M1354" s="255"/>
      <c r="N1354" s="256"/>
      <c r="O1354" s="256"/>
      <c r="P1354" s="256"/>
      <c r="Q1354" s="256"/>
      <c r="R1354" s="256"/>
      <c r="S1354" s="256"/>
      <c r="T1354" s="257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8" t="s">
        <v>138</v>
      </c>
      <c r="AU1354" s="258" t="s">
        <v>89</v>
      </c>
      <c r="AV1354" s="14" t="s">
        <v>134</v>
      </c>
      <c r="AW1354" s="14" t="s">
        <v>34</v>
      </c>
      <c r="AX1354" s="14" t="s">
        <v>79</v>
      </c>
      <c r="AY1354" s="258" t="s">
        <v>127</v>
      </c>
    </row>
    <row r="1355" s="13" customFormat="1">
      <c r="A1355" s="13"/>
      <c r="B1355" s="237"/>
      <c r="C1355" s="238"/>
      <c r="D1355" s="232" t="s">
        <v>138</v>
      </c>
      <c r="E1355" s="239" t="s">
        <v>1</v>
      </c>
      <c r="F1355" s="240" t="s">
        <v>1728</v>
      </c>
      <c r="G1355" s="238"/>
      <c r="H1355" s="241">
        <v>154.63800000000001</v>
      </c>
      <c r="I1355" s="242"/>
      <c r="J1355" s="238"/>
      <c r="K1355" s="238"/>
      <c r="L1355" s="243"/>
      <c r="M1355" s="244"/>
      <c r="N1355" s="245"/>
      <c r="O1355" s="245"/>
      <c r="P1355" s="245"/>
      <c r="Q1355" s="245"/>
      <c r="R1355" s="245"/>
      <c r="S1355" s="245"/>
      <c r="T1355" s="246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7" t="s">
        <v>138</v>
      </c>
      <c r="AU1355" s="247" t="s">
        <v>89</v>
      </c>
      <c r="AV1355" s="13" t="s">
        <v>89</v>
      </c>
      <c r="AW1355" s="13" t="s">
        <v>34</v>
      </c>
      <c r="AX1355" s="13" t="s">
        <v>87</v>
      </c>
      <c r="AY1355" s="247" t="s">
        <v>127</v>
      </c>
    </row>
    <row r="1356" s="2" customFormat="1" ht="21.75" customHeight="1">
      <c r="A1356" s="39"/>
      <c r="B1356" s="40"/>
      <c r="C1356" s="219" t="s">
        <v>1729</v>
      </c>
      <c r="D1356" s="219" t="s">
        <v>130</v>
      </c>
      <c r="E1356" s="220" t="s">
        <v>1730</v>
      </c>
      <c r="F1356" s="221" t="s">
        <v>1731</v>
      </c>
      <c r="G1356" s="222" t="s">
        <v>213</v>
      </c>
      <c r="H1356" s="223">
        <v>7.2000000000000002</v>
      </c>
      <c r="I1356" s="224"/>
      <c r="J1356" s="225">
        <f>ROUND(I1356*H1356,2)</f>
        <v>0</v>
      </c>
      <c r="K1356" s="221" t="s">
        <v>1</v>
      </c>
      <c r="L1356" s="45"/>
      <c r="M1356" s="226" t="s">
        <v>1</v>
      </c>
      <c r="N1356" s="227" t="s">
        <v>44</v>
      </c>
      <c r="O1356" s="92"/>
      <c r="P1356" s="228">
        <f>O1356*H1356</f>
        <v>0</v>
      </c>
      <c r="Q1356" s="228">
        <v>0.00055000000000000003</v>
      </c>
      <c r="R1356" s="228">
        <f>Q1356*H1356</f>
        <v>0.00396</v>
      </c>
      <c r="S1356" s="228">
        <v>0</v>
      </c>
      <c r="T1356" s="229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0" t="s">
        <v>206</v>
      </c>
      <c r="AT1356" s="230" t="s">
        <v>130</v>
      </c>
      <c r="AU1356" s="230" t="s">
        <v>89</v>
      </c>
      <c r="AY1356" s="18" t="s">
        <v>127</v>
      </c>
      <c r="BE1356" s="231">
        <f>IF(N1356="základní",J1356,0)</f>
        <v>0</v>
      </c>
      <c r="BF1356" s="231">
        <f>IF(N1356="snížená",J1356,0)</f>
        <v>0</v>
      </c>
      <c r="BG1356" s="231">
        <f>IF(N1356="zákl. přenesená",J1356,0)</f>
        <v>0</v>
      </c>
      <c r="BH1356" s="231">
        <f>IF(N1356="sníž. přenesená",J1356,0)</f>
        <v>0</v>
      </c>
      <c r="BI1356" s="231">
        <f>IF(N1356="nulová",J1356,0)</f>
        <v>0</v>
      </c>
      <c r="BJ1356" s="18" t="s">
        <v>87</v>
      </c>
      <c r="BK1356" s="231">
        <f>ROUND(I1356*H1356,2)</f>
        <v>0</v>
      </c>
      <c r="BL1356" s="18" t="s">
        <v>206</v>
      </c>
      <c r="BM1356" s="230" t="s">
        <v>1732</v>
      </c>
    </row>
    <row r="1357" s="2" customFormat="1">
      <c r="A1357" s="39"/>
      <c r="B1357" s="40"/>
      <c r="C1357" s="41"/>
      <c r="D1357" s="232" t="s">
        <v>136</v>
      </c>
      <c r="E1357" s="41"/>
      <c r="F1357" s="233" t="s">
        <v>1733</v>
      </c>
      <c r="G1357" s="41"/>
      <c r="H1357" s="41"/>
      <c r="I1357" s="234"/>
      <c r="J1357" s="41"/>
      <c r="K1357" s="41"/>
      <c r="L1357" s="45"/>
      <c r="M1357" s="235"/>
      <c r="N1357" s="236"/>
      <c r="O1357" s="92"/>
      <c r="P1357" s="92"/>
      <c r="Q1357" s="92"/>
      <c r="R1357" s="92"/>
      <c r="S1357" s="92"/>
      <c r="T1357" s="93"/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T1357" s="18" t="s">
        <v>136</v>
      </c>
      <c r="AU1357" s="18" t="s">
        <v>89</v>
      </c>
    </row>
    <row r="1358" s="13" customFormat="1">
      <c r="A1358" s="13"/>
      <c r="B1358" s="237"/>
      <c r="C1358" s="238"/>
      <c r="D1358" s="232" t="s">
        <v>138</v>
      </c>
      <c r="E1358" s="239" t="s">
        <v>1</v>
      </c>
      <c r="F1358" s="240" t="s">
        <v>1734</v>
      </c>
      <c r="G1358" s="238"/>
      <c r="H1358" s="241">
        <v>7.2000000000000002</v>
      </c>
      <c r="I1358" s="242"/>
      <c r="J1358" s="238"/>
      <c r="K1358" s="238"/>
      <c r="L1358" s="243"/>
      <c r="M1358" s="244"/>
      <c r="N1358" s="245"/>
      <c r="O1358" s="245"/>
      <c r="P1358" s="245"/>
      <c r="Q1358" s="245"/>
      <c r="R1358" s="245"/>
      <c r="S1358" s="245"/>
      <c r="T1358" s="246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7" t="s">
        <v>138</v>
      </c>
      <c r="AU1358" s="247" t="s">
        <v>89</v>
      </c>
      <c r="AV1358" s="13" t="s">
        <v>89</v>
      </c>
      <c r="AW1358" s="13" t="s">
        <v>34</v>
      </c>
      <c r="AX1358" s="13" t="s">
        <v>87</v>
      </c>
      <c r="AY1358" s="247" t="s">
        <v>127</v>
      </c>
    </row>
    <row r="1359" s="2" customFormat="1" ht="21.75" customHeight="1">
      <c r="A1359" s="39"/>
      <c r="B1359" s="40"/>
      <c r="C1359" s="219" t="s">
        <v>1735</v>
      </c>
      <c r="D1359" s="219" t="s">
        <v>130</v>
      </c>
      <c r="E1359" s="220" t="s">
        <v>1736</v>
      </c>
      <c r="F1359" s="221" t="s">
        <v>1737</v>
      </c>
      <c r="G1359" s="222" t="s">
        <v>213</v>
      </c>
      <c r="H1359" s="223">
        <v>309.49400000000003</v>
      </c>
      <c r="I1359" s="224"/>
      <c r="J1359" s="225">
        <f>ROUND(I1359*H1359,2)</f>
        <v>0</v>
      </c>
      <c r="K1359" s="221" t="s">
        <v>1</v>
      </c>
      <c r="L1359" s="45"/>
      <c r="M1359" s="226" t="s">
        <v>1</v>
      </c>
      <c r="N1359" s="227" t="s">
        <v>44</v>
      </c>
      <c r="O1359" s="92"/>
      <c r="P1359" s="228">
        <f>O1359*H1359</f>
        <v>0</v>
      </c>
      <c r="Q1359" s="228">
        <v>0.00050000000000000001</v>
      </c>
      <c r="R1359" s="228">
        <f>Q1359*H1359</f>
        <v>0.15474700000000002</v>
      </c>
      <c r="S1359" s="228">
        <v>0</v>
      </c>
      <c r="T1359" s="229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30" t="s">
        <v>206</v>
      </c>
      <c r="AT1359" s="230" t="s">
        <v>130</v>
      </c>
      <c r="AU1359" s="230" t="s">
        <v>89</v>
      </c>
      <c r="AY1359" s="18" t="s">
        <v>127</v>
      </c>
      <c r="BE1359" s="231">
        <f>IF(N1359="základní",J1359,0)</f>
        <v>0</v>
      </c>
      <c r="BF1359" s="231">
        <f>IF(N1359="snížená",J1359,0)</f>
        <v>0</v>
      </c>
      <c r="BG1359" s="231">
        <f>IF(N1359="zákl. přenesená",J1359,0)</f>
        <v>0</v>
      </c>
      <c r="BH1359" s="231">
        <f>IF(N1359="sníž. přenesená",J1359,0)</f>
        <v>0</v>
      </c>
      <c r="BI1359" s="231">
        <f>IF(N1359="nulová",J1359,0)</f>
        <v>0</v>
      </c>
      <c r="BJ1359" s="18" t="s">
        <v>87</v>
      </c>
      <c r="BK1359" s="231">
        <f>ROUND(I1359*H1359,2)</f>
        <v>0</v>
      </c>
      <c r="BL1359" s="18" t="s">
        <v>206</v>
      </c>
      <c r="BM1359" s="230" t="s">
        <v>1738</v>
      </c>
    </row>
    <row r="1360" s="2" customFormat="1">
      <c r="A1360" s="39"/>
      <c r="B1360" s="40"/>
      <c r="C1360" s="41"/>
      <c r="D1360" s="232" t="s">
        <v>136</v>
      </c>
      <c r="E1360" s="41"/>
      <c r="F1360" s="233" t="s">
        <v>1739</v>
      </c>
      <c r="G1360" s="41"/>
      <c r="H1360" s="41"/>
      <c r="I1360" s="234"/>
      <c r="J1360" s="41"/>
      <c r="K1360" s="41"/>
      <c r="L1360" s="45"/>
      <c r="M1360" s="235"/>
      <c r="N1360" s="236"/>
      <c r="O1360" s="92"/>
      <c r="P1360" s="92"/>
      <c r="Q1360" s="92"/>
      <c r="R1360" s="92"/>
      <c r="S1360" s="92"/>
      <c r="T1360" s="93"/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T1360" s="18" t="s">
        <v>136</v>
      </c>
      <c r="AU1360" s="18" t="s">
        <v>89</v>
      </c>
    </row>
    <row r="1361" s="13" customFormat="1">
      <c r="A1361" s="13"/>
      <c r="B1361" s="237"/>
      <c r="C1361" s="238"/>
      <c r="D1361" s="232" t="s">
        <v>138</v>
      </c>
      <c r="E1361" s="239" t="s">
        <v>1</v>
      </c>
      <c r="F1361" s="240" t="s">
        <v>1622</v>
      </c>
      <c r="G1361" s="238"/>
      <c r="H1361" s="241">
        <v>14.449999999999999</v>
      </c>
      <c r="I1361" s="242"/>
      <c r="J1361" s="238"/>
      <c r="K1361" s="238"/>
      <c r="L1361" s="243"/>
      <c r="M1361" s="244"/>
      <c r="N1361" s="245"/>
      <c r="O1361" s="245"/>
      <c r="P1361" s="245"/>
      <c r="Q1361" s="245"/>
      <c r="R1361" s="245"/>
      <c r="S1361" s="245"/>
      <c r="T1361" s="246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7" t="s">
        <v>138</v>
      </c>
      <c r="AU1361" s="247" t="s">
        <v>89</v>
      </c>
      <c r="AV1361" s="13" t="s">
        <v>89</v>
      </c>
      <c r="AW1361" s="13" t="s">
        <v>34</v>
      </c>
      <c r="AX1361" s="13" t="s">
        <v>79</v>
      </c>
      <c r="AY1361" s="247" t="s">
        <v>127</v>
      </c>
    </row>
    <row r="1362" s="13" customFormat="1">
      <c r="A1362" s="13"/>
      <c r="B1362" s="237"/>
      <c r="C1362" s="238"/>
      <c r="D1362" s="232" t="s">
        <v>138</v>
      </c>
      <c r="E1362" s="239" t="s">
        <v>1</v>
      </c>
      <c r="F1362" s="240" t="s">
        <v>1623</v>
      </c>
      <c r="G1362" s="238"/>
      <c r="H1362" s="241">
        <v>8.4499999999999993</v>
      </c>
      <c r="I1362" s="242"/>
      <c r="J1362" s="238"/>
      <c r="K1362" s="238"/>
      <c r="L1362" s="243"/>
      <c r="M1362" s="244"/>
      <c r="N1362" s="245"/>
      <c r="O1362" s="245"/>
      <c r="P1362" s="245"/>
      <c r="Q1362" s="245"/>
      <c r="R1362" s="245"/>
      <c r="S1362" s="245"/>
      <c r="T1362" s="246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7" t="s">
        <v>138</v>
      </c>
      <c r="AU1362" s="247" t="s">
        <v>89</v>
      </c>
      <c r="AV1362" s="13" t="s">
        <v>89</v>
      </c>
      <c r="AW1362" s="13" t="s">
        <v>34</v>
      </c>
      <c r="AX1362" s="13" t="s">
        <v>79</v>
      </c>
      <c r="AY1362" s="247" t="s">
        <v>127</v>
      </c>
    </row>
    <row r="1363" s="13" customFormat="1">
      <c r="A1363" s="13"/>
      <c r="B1363" s="237"/>
      <c r="C1363" s="238"/>
      <c r="D1363" s="232" t="s">
        <v>138</v>
      </c>
      <c r="E1363" s="239" t="s">
        <v>1</v>
      </c>
      <c r="F1363" s="240" t="s">
        <v>1624</v>
      </c>
      <c r="G1363" s="238"/>
      <c r="H1363" s="241">
        <v>11.85</v>
      </c>
      <c r="I1363" s="242"/>
      <c r="J1363" s="238"/>
      <c r="K1363" s="238"/>
      <c r="L1363" s="243"/>
      <c r="M1363" s="244"/>
      <c r="N1363" s="245"/>
      <c r="O1363" s="245"/>
      <c r="P1363" s="245"/>
      <c r="Q1363" s="245"/>
      <c r="R1363" s="245"/>
      <c r="S1363" s="245"/>
      <c r="T1363" s="246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7" t="s">
        <v>138</v>
      </c>
      <c r="AU1363" s="247" t="s">
        <v>89</v>
      </c>
      <c r="AV1363" s="13" t="s">
        <v>89</v>
      </c>
      <c r="AW1363" s="13" t="s">
        <v>34</v>
      </c>
      <c r="AX1363" s="13" t="s">
        <v>79</v>
      </c>
      <c r="AY1363" s="247" t="s">
        <v>127</v>
      </c>
    </row>
    <row r="1364" s="13" customFormat="1">
      <c r="A1364" s="13"/>
      <c r="B1364" s="237"/>
      <c r="C1364" s="238"/>
      <c r="D1364" s="232" t="s">
        <v>138</v>
      </c>
      <c r="E1364" s="239" t="s">
        <v>1</v>
      </c>
      <c r="F1364" s="240" t="s">
        <v>1625</v>
      </c>
      <c r="G1364" s="238"/>
      <c r="H1364" s="241">
        <v>5.7000000000000002</v>
      </c>
      <c r="I1364" s="242"/>
      <c r="J1364" s="238"/>
      <c r="K1364" s="238"/>
      <c r="L1364" s="243"/>
      <c r="M1364" s="244"/>
      <c r="N1364" s="245"/>
      <c r="O1364" s="245"/>
      <c r="P1364" s="245"/>
      <c r="Q1364" s="245"/>
      <c r="R1364" s="245"/>
      <c r="S1364" s="245"/>
      <c r="T1364" s="246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7" t="s">
        <v>138</v>
      </c>
      <c r="AU1364" s="247" t="s">
        <v>89</v>
      </c>
      <c r="AV1364" s="13" t="s">
        <v>89</v>
      </c>
      <c r="AW1364" s="13" t="s">
        <v>34</v>
      </c>
      <c r="AX1364" s="13" t="s">
        <v>79</v>
      </c>
      <c r="AY1364" s="247" t="s">
        <v>127</v>
      </c>
    </row>
    <row r="1365" s="15" customFormat="1">
      <c r="A1365" s="15"/>
      <c r="B1365" s="262"/>
      <c r="C1365" s="263"/>
      <c r="D1365" s="232" t="s">
        <v>138</v>
      </c>
      <c r="E1365" s="264" t="s">
        <v>1</v>
      </c>
      <c r="F1365" s="265" t="s">
        <v>280</v>
      </c>
      <c r="G1365" s="263"/>
      <c r="H1365" s="266">
        <v>40.450000000000003</v>
      </c>
      <c r="I1365" s="267"/>
      <c r="J1365" s="263"/>
      <c r="K1365" s="263"/>
      <c r="L1365" s="268"/>
      <c r="M1365" s="269"/>
      <c r="N1365" s="270"/>
      <c r="O1365" s="270"/>
      <c r="P1365" s="270"/>
      <c r="Q1365" s="270"/>
      <c r="R1365" s="270"/>
      <c r="S1365" s="270"/>
      <c r="T1365" s="271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15"/>
      <c r="AT1365" s="272" t="s">
        <v>138</v>
      </c>
      <c r="AU1365" s="272" t="s">
        <v>89</v>
      </c>
      <c r="AV1365" s="15" t="s">
        <v>147</v>
      </c>
      <c r="AW1365" s="15" t="s">
        <v>34</v>
      </c>
      <c r="AX1365" s="15" t="s">
        <v>79</v>
      </c>
      <c r="AY1365" s="272" t="s">
        <v>127</v>
      </c>
    </row>
    <row r="1366" s="13" customFormat="1">
      <c r="A1366" s="13"/>
      <c r="B1366" s="237"/>
      <c r="C1366" s="238"/>
      <c r="D1366" s="232" t="s">
        <v>138</v>
      </c>
      <c r="E1366" s="239" t="s">
        <v>1</v>
      </c>
      <c r="F1366" s="240" t="s">
        <v>1626</v>
      </c>
      <c r="G1366" s="238"/>
      <c r="H1366" s="241">
        <v>13.800000000000001</v>
      </c>
      <c r="I1366" s="242"/>
      <c r="J1366" s="238"/>
      <c r="K1366" s="238"/>
      <c r="L1366" s="243"/>
      <c r="M1366" s="244"/>
      <c r="N1366" s="245"/>
      <c r="O1366" s="245"/>
      <c r="P1366" s="245"/>
      <c r="Q1366" s="245"/>
      <c r="R1366" s="245"/>
      <c r="S1366" s="245"/>
      <c r="T1366" s="246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7" t="s">
        <v>138</v>
      </c>
      <c r="AU1366" s="247" t="s">
        <v>89</v>
      </c>
      <c r="AV1366" s="13" t="s">
        <v>89</v>
      </c>
      <c r="AW1366" s="13" t="s">
        <v>34</v>
      </c>
      <c r="AX1366" s="13" t="s">
        <v>79</v>
      </c>
      <c r="AY1366" s="247" t="s">
        <v>127</v>
      </c>
    </row>
    <row r="1367" s="13" customFormat="1">
      <c r="A1367" s="13"/>
      <c r="B1367" s="237"/>
      <c r="C1367" s="238"/>
      <c r="D1367" s="232" t="s">
        <v>138</v>
      </c>
      <c r="E1367" s="239" t="s">
        <v>1</v>
      </c>
      <c r="F1367" s="240" t="s">
        <v>1627</v>
      </c>
      <c r="G1367" s="238"/>
      <c r="H1367" s="241">
        <v>35.200000000000003</v>
      </c>
      <c r="I1367" s="242"/>
      <c r="J1367" s="238"/>
      <c r="K1367" s="238"/>
      <c r="L1367" s="243"/>
      <c r="M1367" s="244"/>
      <c r="N1367" s="245"/>
      <c r="O1367" s="245"/>
      <c r="P1367" s="245"/>
      <c r="Q1367" s="245"/>
      <c r="R1367" s="245"/>
      <c r="S1367" s="245"/>
      <c r="T1367" s="246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7" t="s">
        <v>138</v>
      </c>
      <c r="AU1367" s="247" t="s">
        <v>89</v>
      </c>
      <c r="AV1367" s="13" t="s">
        <v>89</v>
      </c>
      <c r="AW1367" s="13" t="s">
        <v>34</v>
      </c>
      <c r="AX1367" s="13" t="s">
        <v>79</v>
      </c>
      <c r="AY1367" s="247" t="s">
        <v>127</v>
      </c>
    </row>
    <row r="1368" s="13" customFormat="1">
      <c r="A1368" s="13"/>
      <c r="B1368" s="237"/>
      <c r="C1368" s="238"/>
      <c r="D1368" s="232" t="s">
        <v>138</v>
      </c>
      <c r="E1368" s="239" t="s">
        <v>1</v>
      </c>
      <c r="F1368" s="240" t="s">
        <v>1740</v>
      </c>
      <c r="G1368" s="238"/>
      <c r="H1368" s="241">
        <v>5.0750000000000002</v>
      </c>
      <c r="I1368" s="242"/>
      <c r="J1368" s="238"/>
      <c r="K1368" s="238"/>
      <c r="L1368" s="243"/>
      <c r="M1368" s="244"/>
      <c r="N1368" s="245"/>
      <c r="O1368" s="245"/>
      <c r="P1368" s="245"/>
      <c r="Q1368" s="245"/>
      <c r="R1368" s="245"/>
      <c r="S1368" s="245"/>
      <c r="T1368" s="246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7" t="s">
        <v>138</v>
      </c>
      <c r="AU1368" s="247" t="s">
        <v>89</v>
      </c>
      <c r="AV1368" s="13" t="s">
        <v>89</v>
      </c>
      <c r="AW1368" s="13" t="s">
        <v>34</v>
      </c>
      <c r="AX1368" s="13" t="s">
        <v>79</v>
      </c>
      <c r="AY1368" s="247" t="s">
        <v>127</v>
      </c>
    </row>
    <row r="1369" s="13" customFormat="1">
      <c r="A1369" s="13"/>
      <c r="B1369" s="237"/>
      <c r="C1369" s="238"/>
      <c r="D1369" s="232" t="s">
        <v>138</v>
      </c>
      <c r="E1369" s="239" t="s">
        <v>1</v>
      </c>
      <c r="F1369" s="240" t="s">
        <v>1628</v>
      </c>
      <c r="G1369" s="238"/>
      <c r="H1369" s="241">
        <v>4.7999999999999998</v>
      </c>
      <c r="I1369" s="242"/>
      <c r="J1369" s="238"/>
      <c r="K1369" s="238"/>
      <c r="L1369" s="243"/>
      <c r="M1369" s="244"/>
      <c r="N1369" s="245"/>
      <c r="O1369" s="245"/>
      <c r="P1369" s="245"/>
      <c r="Q1369" s="245"/>
      <c r="R1369" s="245"/>
      <c r="S1369" s="245"/>
      <c r="T1369" s="246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7" t="s">
        <v>138</v>
      </c>
      <c r="AU1369" s="247" t="s">
        <v>89</v>
      </c>
      <c r="AV1369" s="13" t="s">
        <v>89</v>
      </c>
      <c r="AW1369" s="13" t="s">
        <v>34</v>
      </c>
      <c r="AX1369" s="13" t="s">
        <v>79</v>
      </c>
      <c r="AY1369" s="247" t="s">
        <v>127</v>
      </c>
    </row>
    <row r="1370" s="13" customFormat="1">
      <c r="A1370" s="13"/>
      <c r="B1370" s="237"/>
      <c r="C1370" s="238"/>
      <c r="D1370" s="232" t="s">
        <v>138</v>
      </c>
      <c r="E1370" s="239" t="s">
        <v>1</v>
      </c>
      <c r="F1370" s="240" t="s">
        <v>1741</v>
      </c>
      <c r="G1370" s="238"/>
      <c r="H1370" s="241">
        <v>13.4</v>
      </c>
      <c r="I1370" s="242"/>
      <c r="J1370" s="238"/>
      <c r="K1370" s="238"/>
      <c r="L1370" s="243"/>
      <c r="M1370" s="244"/>
      <c r="N1370" s="245"/>
      <c r="O1370" s="245"/>
      <c r="P1370" s="245"/>
      <c r="Q1370" s="245"/>
      <c r="R1370" s="245"/>
      <c r="S1370" s="245"/>
      <c r="T1370" s="246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7" t="s">
        <v>138</v>
      </c>
      <c r="AU1370" s="247" t="s">
        <v>89</v>
      </c>
      <c r="AV1370" s="13" t="s">
        <v>89</v>
      </c>
      <c r="AW1370" s="13" t="s">
        <v>34</v>
      </c>
      <c r="AX1370" s="13" t="s">
        <v>79</v>
      </c>
      <c r="AY1370" s="247" t="s">
        <v>127</v>
      </c>
    </row>
    <row r="1371" s="13" customFormat="1">
      <c r="A1371" s="13"/>
      <c r="B1371" s="237"/>
      <c r="C1371" s="238"/>
      <c r="D1371" s="232" t="s">
        <v>138</v>
      </c>
      <c r="E1371" s="239" t="s">
        <v>1</v>
      </c>
      <c r="F1371" s="240" t="s">
        <v>1742</v>
      </c>
      <c r="G1371" s="238"/>
      <c r="H1371" s="241">
        <v>13.65</v>
      </c>
      <c r="I1371" s="242"/>
      <c r="J1371" s="238"/>
      <c r="K1371" s="238"/>
      <c r="L1371" s="243"/>
      <c r="M1371" s="244"/>
      <c r="N1371" s="245"/>
      <c r="O1371" s="245"/>
      <c r="P1371" s="245"/>
      <c r="Q1371" s="245"/>
      <c r="R1371" s="245"/>
      <c r="S1371" s="245"/>
      <c r="T1371" s="246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7" t="s">
        <v>138</v>
      </c>
      <c r="AU1371" s="247" t="s">
        <v>89</v>
      </c>
      <c r="AV1371" s="13" t="s">
        <v>89</v>
      </c>
      <c r="AW1371" s="13" t="s">
        <v>34</v>
      </c>
      <c r="AX1371" s="13" t="s">
        <v>79</v>
      </c>
      <c r="AY1371" s="247" t="s">
        <v>127</v>
      </c>
    </row>
    <row r="1372" s="13" customFormat="1">
      <c r="A1372" s="13"/>
      <c r="B1372" s="237"/>
      <c r="C1372" s="238"/>
      <c r="D1372" s="232" t="s">
        <v>138</v>
      </c>
      <c r="E1372" s="239" t="s">
        <v>1</v>
      </c>
      <c r="F1372" s="240" t="s">
        <v>1743</v>
      </c>
      <c r="G1372" s="238"/>
      <c r="H1372" s="241">
        <v>7.9000000000000004</v>
      </c>
      <c r="I1372" s="242"/>
      <c r="J1372" s="238"/>
      <c r="K1372" s="238"/>
      <c r="L1372" s="243"/>
      <c r="M1372" s="244"/>
      <c r="N1372" s="245"/>
      <c r="O1372" s="245"/>
      <c r="P1372" s="245"/>
      <c r="Q1372" s="245"/>
      <c r="R1372" s="245"/>
      <c r="S1372" s="245"/>
      <c r="T1372" s="246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7" t="s">
        <v>138</v>
      </c>
      <c r="AU1372" s="247" t="s">
        <v>89</v>
      </c>
      <c r="AV1372" s="13" t="s">
        <v>89</v>
      </c>
      <c r="AW1372" s="13" t="s">
        <v>34</v>
      </c>
      <c r="AX1372" s="13" t="s">
        <v>79</v>
      </c>
      <c r="AY1372" s="247" t="s">
        <v>127</v>
      </c>
    </row>
    <row r="1373" s="13" customFormat="1">
      <c r="A1373" s="13"/>
      <c r="B1373" s="237"/>
      <c r="C1373" s="238"/>
      <c r="D1373" s="232" t="s">
        <v>138</v>
      </c>
      <c r="E1373" s="239" t="s">
        <v>1</v>
      </c>
      <c r="F1373" s="240" t="s">
        <v>1744</v>
      </c>
      <c r="G1373" s="238"/>
      <c r="H1373" s="241">
        <v>10.699999999999999</v>
      </c>
      <c r="I1373" s="242"/>
      <c r="J1373" s="238"/>
      <c r="K1373" s="238"/>
      <c r="L1373" s="243"/>
      <c r="M1373" s="244"/>
      <c r="N1373" s="245"/>
      <c r="O1373" s="245"/>
      <c r="P1373" s="245"/>
      <c r="Q1373" s="245"/>
      <c r="R1373" s="245"/>
      <c r="S1373" s="245"/>
      <c r="T1373" s="246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7" t="s">
        <v>138</v>
      </c>
      <c r="AU1373" s="247" t="s">
        <v>89</v>
      </c>
      <c r="AV1373" s="13" t="s">
        <v>89</v>
      </c>
      <c r="AW1373" s="13" t="s">
        <v>34</v>
      </c>
      <c r="AX1373" s="13" t="s">
        <v>79</v>
      </c>
      <c r="AY1373" s="247" t="s">
        <v>127</v>
      </c>
    </row>
    <row r="1374" s="13" customFormat="1">
      <c r="A1374" s="13"/>
      <c r="B1374" s="237"/>
      <c r="C1374" s="238"/>
      <c r="D1374" s="232" t="s">
        <v>138</v>
      </c>
      <c r="E1374" s="239" t="s">
        <v>1</v>
      </c>
      <c r="F1374" s="240" t="s">
        <v>1629</v>
      </c>
      <c r="G1374" s="238"/>
      <c r="H1374" s="241">
        <v>24.324999999999999</v>
      </c>
      <c r="I1374" s="242"/>
      <c r="J1374" s="238"/>
      <c r="K1374" s="238"/>
      <c r="L1374" s="243"/>
      <c r="M1374" s="244"/>
      <c r="N1374" s="245"/>
      <c r="O1374" s="245"/>
      <c r="P1374" s="245"/>
      <c r="Q1374" s="245"/>
      <c r="R1374" s="245"/>
      <c r="S1374" s="245"/>
      <c r="T1374" s="246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7" t="s">
        <v>138</v>
      </c>
      <c r="AU1374" s="247" t="s">
        <v>89</v>
      </c>
      <c r="AV1374" s="13" t="s">
        <v>89</v>
      </c>
      <c r="AW1374" s="13" t="s">
        <v>34</v>
      </c>
      <c r="AX1374" s="13" t="s">
        <v>79</v>
      </c>
      <c r="AY1374" s="247" t="s">
        <v>127</v>
      </c>
    </row>
    <row r="1375" s="13" customFormat="1">
      <c r="A1375" s="13"/>
      <c r="B1375" s="237"/>
      <c r="C1375" s="238"/>
      <c r="D1375" s="232" t="s">
        <v>138</v>
      </c>
      <c r="E1375" s="239" t="s">
        <v>1</v>
      </c>
      <c r="F1375" s="240" t="s">
        <v>1630</v>
      </c>
      <c r="G1375" s="238"/>
      <c r="H1375" s="241">
        <v>14.199999999999999</v>
      </c>
      <c r="I1375" s="242"/>
      <c r="J1375" s="238"/>
      <c r="K1375" s="238"/>
      <c r="L1375" s="243"/>
      <c r="M1375" s="244"/>
      <c r="N1375" s="245"/>
      <c r="O1375" s="245"/>
      <c r="P1375" s="245"/>
      <c r="Q1375" s="245"/>
      <c r="R1375" s="245"/>
      <c r="S1375" s="245"/>
      <c r="T1375" s="246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7" t="s">
        <v>138</v>
      </c>
      <c r="AU1375" s="247" t="s">
        <v>89</v>
      </c>
      <c r="AV1375" s="13" t="s">
        <v>89</v>
      </c>
      <c r="AW1375" s="13" t="s">
        <v>34</v>
      </c>
      <c r="AX1375" s="13" t="s">
        <v>79</v>
      </c>
      <c r="AY1375" s="247" t="s">
        <v>127</v>
      </c>
    </row>
    <row r="1376" s="15" customFormat="1">
      <c r="A1376" s="15"/>
      <c r="B1376" s="262"/>
      <c r="C1376" s="263"/>
      <c r="D1376" s="232" t="s">
        <v>138</v>
      </c>
      <c r="E1376" s="264" t="s">
        <v>1</v>
      </c>
      <c r="F1376" s="265" t="s">
        <v>280</v>
      </c>
      <c r="G1376" s="263"/>
      <c r="H1376" s="266">
        <v>143.05000000000001</v>
      </c>
      <c r="I1376" s="267"/>
      <c r="J1376" s="263"/>
      <c r="K1376" s="263"/>
      <c r="L1376" s="268"/>
      <c r="M1376" s="269"/>
      <c r="N1376" s="270"/>
      <c r="O1376" s="270"/>
      <c r="P1376" s="270"/>
      <c r="Q1376" s="270"/>
      <c r="R1376" s="270"/>
      <c r="S1376" s="270"/>
      <c r="T1376" s="271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2" t="s">
        <v>138</v>
      </c>
      <c r="AU1376" s="272" t="s">
        <v>89</v>
      </c>
      <c r="AV1376" s="15" t="s">
        <v>147</v>
      </c>
      <c r="AW1376" s="15" t="s">
        <v>34</v>
      </c>
      <c r="AX1376" s="15" t="s">
        <v>79</v>
      </c>
      <c r="AY1376" s="272" t="s">
        <v>127</v>
      </c>
    </row>
    <row r="1377" s="13" customFormat="1">
      <c r="A1377" s="13"/>
      <c r="B1377" s="237"/>
      <c r="C1377" s="238"/>
      <c r="D1377" s="232" t="s">
        <v>138</v>
      </c>
      <c r="E1377" s="239" t="s">
        <v>1</v>
      </c>
      <c r="F1377" s="240" t="s">
        <v>1631</v>
      </c>
      <c r="G1377" s="238"/>
      <c r="H1377" s="241">
        <v>9.8200000000000003</v>
      </c>
      <c r="I1377" s="242"/>
      <c r="J1377" s="238"/>
      <c r="K1377" s="238"/>
      <c r="L1377" s="243"/>
      <c r="M1377" s="244"/>
      <c r="N1377" s="245"/>
      <c r="O1377" s="245"/>
      <c r="P1377" s="245"/>
      <c r="Q1377" s="245"/>
      <c r="R1377" s="245"/>
      <c r="S1377" s="245"/>
      <c r="T1377" s="246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7" t="s">
        <v>138</v>
      </c>
      <c r="AU1377" s="247" t="s">
        <v>89</v>
      </c>
      <c r="AV1377" s="13" t="s">
        <v>89</v>
      </c>
      <c r="AW1377" s="13" t="s">
        <v>34</v>
      </c>
      <c r="AX1377" s="13" t="s">
        <v>79</v>
      </c>
      <c r="AY1377" s="247" t="s">
        <v>127</v>
      </c>
    </row>
    <row r="1378" s="13" customFormat="1">
      <c r="A1378" s="13"/>
      <c r="B1378" s="237"/>
      <c r="C1378" s="238"/>
      <c r="D1378" s="232" t="s">
        <v>138</v>
      </c>
      <c r="E1378" s="239" t="s">
        <v>1</v>
      </c>
      <c r="F1378" s="240" t="s">
        <v>1632</v>
      </c>
      <c r="G1378" s="238"/>
      <c r="H1378" s="241">
        <v>14.699999999999999</v>
      </c>
      <c r="I1378" s="242"/>
      <c r="J1378" s="238"/>
      <c r="K1378" s="238"/>
      <c r="L1378" s="243"/>
      <c r="M1378" s="244"/>
      <c r="N1378" s="245"/>
      <c r="O1378" s="245"/>
      <c r="P1378" s="245"/>
      <c r="Q1378" s="245"/>
      <c r="R1378" s="245"/>
      <c r="S1378" s="245"/>
      <c r="T1378" s="246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7" t="s">
        <v>138</v>
      </c>
      <c r="AU1378" s="247" t="s">
        <v>89</v>
      </c>
      <c r="AV1378" s="13" t="s">
        <v>89</v>
      </c>
      <c r="AW1378" s="13" t="s">
        <v>34</v>
      </c>
      <c r="AX1378" s="13" t="s">
        <v>79</v>
      </c>
      <c r="AY1378" s="247" t="s">
        <v>127</v>
      </c>
    </row>
    <row r="1379" s="13" customFormat="1">
      <c r="A1379" s="13"/>
      <c r="B1379" s="237"/>
      <c r="C1379" s="238"/>
      <c r="D1379" s="232" t="s">
        <v>138</v>
      </c>
      <c r="E1379" s="239" t="s">
        <v>1</v>
      </c>
      <c r="F1379" s="240" t="s">
        <v>1633</v>
      </c>
      <c r="G1379" s="238"/>
      <c r="H1379" s="241">
        <v>12.5</v>
      </c>
      <c r="I1379" s="242"/>
      <c r="J1379" s="238"/>
      <c r="K1379" s="238"/>
      <c r="L1379" s="243"/>
      <c r="M1379" s="244"/>
      <c r="N1379" s="245"/>
      <c r="O1379" s="245"/>
      <c r="P1379" s="245"/>
      <c r="Q1379" s="245"/>
      <c r="R1379" s="245"/>
      <c r="S1379" s="245"/>
      <c r="T1379" s="246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7" t="s">
        <v>138</v>
      </c>
      <c r="AU1379" s="247" t="s">
        <v>89</v>
      </c>
      <c r="AV1379" s="13" t="s">
        <v>89</v>
      </c>
      <c r="AW1379" s="13" t="s">
        <v>34</v>
      </c>
      <c r="AX1379" s="13" t="s">
        <v>79</v>
      </c>
      <c r="AY1379" s="247" t="s">
        <v>127</v>
      </c>
    </row>
    <row r="1380" s="13" customFormat="1">
      <c r="A1380" s="13"/>
      <c r="B1380" s="237"/>
      <c r="C1380" s="238"/>
      <c r="D1380" s="232" t="s">
        <v>138</v>
      </c>
      <c r="E1380" s="239" t="s">
        <v>1</v>
      </c>
      <c r="F1380" s="240" t="s">
        <v>1745</v>
      </c>
      <c r="G1380" s="238"/>
      <c r="H1380" s="241">
        <v>6.25</v>
      </c>
      <c r="I1380" s="242"/>
      <c r="J1380" s="238"/>
      <c r="K1380" s="238"/>
      <c r="L1380" s="243"/>
      <c r="M1380" s="244"/>
      <c r="N1380" s="245"/>
      <c r="O1380" s="245"/>
      <c r="P1380" s="245"/>
      <c r="Q1380" s="245"/>
      <c r="R1380" s="245"/>
      <c r="S1380" s="245"/>
      <c r="T1380" s="246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7" t="s">
        <v>138</v>
      </c>
      <c r="AU1380" s="247" t="s">
        <v>89</v>
      </c>
      <c r="AV1380" s="13" t="s">
        <v>89</v>
      </c>
      <c r="AW1380" s="13" t="s">
        <v>34</v>
      </c>
      <c r="AX1380" s="13" t="s">
        <v>79</v>
      </c>
      <c r="AY1380" s="247" t="s">
        <v>127</v>
      </c>
    </row>
    <row r="1381" s="13" customFormat="1">
      <c r="A1381" s="13"/>
      <c r="B1381" s="237"/>
      <c r="C1381" s="238"/>
      <c r="D1381" s="232" t="s">
        <v>138</v>
      </c>
      <c r="E1381" s="239" t="s">
        <v>1</v>
      </c>
      <c r="F1381" s="240" t="s">
        <v>1634</v>
      </c>
      <c r="G1381" s="238"/>
      <c r="H1381" s="241">
        <v>17.5</v>
      </c>
      <c r="I1381" s="242"/>
      <c r="J1381" s="238"/>
      <c r="K1381" s="238"/>
      <c r="L1381" s="243"/>
      <c r="M1381" s="244"/>
      <c r="N1381" s="245"/>
      <c r="O1381" s="245"/>
      <c r="P1381" s="245"/>
      <c r="Q1381" s="245"/>
      <c r="R1381" s="245"/>
      <c r="S1381" s="245"/>
      <c r="T1381" s="246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7" t="s">
        <v>138</v>
      </c>
      <c r="AU1381" s="247" t="s">
        <v>89</v>
      </c>
      <c r="AV1381" s="13" t="s">
        <v>89</v>
      </c>
      <c r="AW1381" s="13" t="s">
        <v>34</v>
      </c>
      <c r="AX1381" s="13" t="s">
        <v>79</v>
      </c>
      <c r="AY1381" s="247" t="s">
        <v>127</v>
      </c>
    </row>
    <row r="1382" s="13" customFormat="1">
      <c r="A1382" s="13"/>
      <c r="B1382" s="237"/>
      <c r="C1382" s="238"/>
      <c r="D1382" s="232" t="s">
        <v>138</v>
      </c>
      <c r="E1382" s="239" t="s">
        <v>1</v>
      </c>
      <c r="F1382" s="240" t="s">
        <v>1635</v>
      </c>
      <c r="G1382" s="238"/>
      <c r="H1382" s="241">
        <v>16.100000000000001</v>
      </c>
      <c r="I1382" s="242"/>
      <c r="J1382" s="238"/>
      <c r="K1382" s="238"/>
      <c r="L1382" s="243"/>
      <c r="M1382" s="244"/>
      <c r="N1382" s="245"/>
      <c r="O1382" s="245"/>
      <c r="P1382" s="245"/>
      <c r="Q1382" s="245"/>
      <c r="R1382" s="245"/>
      <c r="S1382" s="245"/>
      <c r="T1382" s="246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7" t="s">
        <v>138</v>
      </c>
      <c r="AU1382" s="247" t="s">
        <v>89</v>
      </c>
      <c r="AV1382" s="13" t="s">
        <v>89</v>
      </c>
      <c r="AW1382" s="13" t="s">
        <v>34</v>
      </c>
      <c r="AX1382" s="13" t="s">
        <v>79</v>
      </c>
      <c r="AY1382" s="247" t="s">
        <v>127</v>
      </c>
    </row>
    <row r="1383" s="15" customFormat="1">
      <c r="A1383" s="15"/>
      <c r="B1383" s="262"/>
      <c r="C1383" s="263"/>
      <c r="D1383" s="232" t="s">
        <v>138</v>
      </c>
      <c r="E1383" s="264" t="s">
        <v>1</v>
      </c>
      <c r="F1383" s="265" t="s">
        <v>280</v>
      </c>
      <c r="G1383" s="263"/>
      <c r="H1383" s="266">
        <v>76.870000000000005</v>
      </c>
      <c r="I1383" s="267"/>
      <c r="J1383" s="263"/>
      <c r="K1383" s="263"/>
      <c r="L1383" s="268"/>
      <c r="M1383" s="269"/>
      <c r="N1383" s="270"/>
      <c r="O1383" s="270"/>
      <c r="P1383" s="270"/>
      <c r="Q1383" s="270"/>
      <c r="R1383" s="270"/>
      <c r="S1383" s="270"/>
      <c r="T1383" s="271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72" t="s">
        <v>138</v>
      </c>
      <c r="AU1383" s="272" t="s">
        <v>89</v>
      </c>
      <c r="AV1383" s="15" t="s">
        <v>147</v>
      </c>
      <c r="AW1383" s="15" t="s">
        <v>34</v>
      </c>
      <c r="AX1383" s="15" t="s">
        <v>79</v>
      </c>
      <c r="AY1383" s="272" t="s">
        <v>127</v>
      </c>
    </row>
    <row r="1384" s="13" customFormat="1">
      <c r="A1384" s="13"/>
      <c r="B1384" s="237"/>
      <c r="C1384" s="238"/>
      <c r="D1384" s="232" t="s">
        <v>138</v>
      </c>
      <c r="E1384" s="239" t="s">
        <v>1</v>
      </c>
      <c r="F1384" s="240" t="s">
        <v>1641</v>
      </c>
      <c r="G1384" s="238"/>
      <c r="H1384" s="241">
        <v>15.308</v>
      </c>
      <c r="I1384" s="242"/>
      <c r="J1384" s="238"/>
      <c r="K1384" s="238"/>
      <c r="L1384" s="243"/>
      <c r="M1384" s="244"/>
      <c r="N1384" s="245"/>
      <c r="O1384" s="245"/>
      <c r="P1384" s="245"/>
      <c r="Q1384" s="245"/>
      <c r="R1384" s="245"/>
      <c r="S1384" s="245"/>
      <c r="T1384" s="246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7" t="s">
        <v>138</v>
      </c>
      <c r="AU1384" s="247" t="s">
        <v>89</v>
      </c>
      <c r="AV1384" s="13" t="s">
        <v>89</v>
      </c>
      <c r="AW1384" s="13" t="s">
        <v>34</v>
      </c>
      <c r="AX1384" s="13" t="s">
        <v>79</v>
      </c>
      <c r="AY1384" s="247" t="s">
        <v>127</v>
      </c>
    </row>
    <row r="1385" s="13" customFormat="1">
      <c r="A1385" s="13"/>
      <c r="B1385" s="237"/>
      <c r="C1385" s="238"/>
      <c r="D1385" s="232" t="s">
        <v>138</v>
      </c>
      <c r="E1385" s="239" t="s">
        <v>1</v>
      </c>
      <c r="F1385" s="240" t="s">
        <v>1642</v>
      </c>
      <c r="G1385" s="238"/>
      <c r="H1385" s="241">
        <v>15.308</v>
      </c>
      <c r="I1385" s="242"/>
      <c r="J1385" s="238"/>
      <c r="K1385" s="238"/>
      <c r="L1385" s="243"/>
      <c r="M1385" s="244"/>
      <c r="N1385" s="245"/>
      <c r="O1385" s="245"/>
      <c r="P1385" s="245"/>
      <c r="Q1385" s="245"/>
      <c r="R1385" s="245"/>
      <c r="S1385" s="245"/>
      <c r="T1385" s="246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7" t="s">
        <v>138</v>
      </c>
      <c r="AU1385" s="247" t="s">
        <v>89</v>
      </c>
      <c r="AV1385" s="13" t="s">
        <v>89</v>
      </c>
      <c r="AW1385" s="13" t="s">
        <v>34</v>
      </c>
      <c r="AX1385" s="13" t="s">
        <v>79</v>
      </c>
      <c r="AY1385" s="247" t="s">
        <v>127</v>
      </c>
    </row>
    <row r="1386" s="13" customFormat="1">
      <c r="A1386" s="13"/>
      <c r="B1386" s="237"/>
      <c r="C1386" s="238"/>
      <c r="D1386" s="232" t="s">
        <v>138</v>
      </c>
      <c r="E1386" s="239" t="s">
        <v>1</v>
      </c>
      <c r="F1386" s="240" t="s">
        <v>1643</v>
      </c>
      <c r="G1386" s="238"/>
      <c r="H1386" s="241">
        <v>18.507999999999999</v>
      </c>
      <c r="I1386" s="242"/>
      <c r="J1386" s="238"/>
      <c r="K1386" s="238"/>
      <c r="L1386" s="243"/>
      <c r="M1386" s="244"/>
      <c r="N1386" s="245"/>
      <c r="O1386" s="245"/>
      <c r="P1386" s="245"/>
      <c r="Q1386" s="245"/>
      <c r="R1386" s="245"/>
      <c r="S1386" s="245"/>
      <c r="T1386" s="246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7" t="s">
        <v>138</v>
      </c>
      <c r="AU1386" s="247" t="s">
        <v>89</v>
      </c>
      <c r="AV1386" s="13" t="s">
        <v>89</v>
      </c>
      <c r="AW1386" s="13" t="s">
        <v>34</v>
      </c>
      <c r="AX1386" s="13" t="s">
        <v>79</v>
      </c>
      <c r="AY1386" s="247" t="s">
        <v>127</v>
      </c>
    </row>
    <row r="1387" s="15" customFormat="1">
      <c r="A1387" s="15"/>
      <c r="B1387" s="262"/>
      <c r="C1387" s="263"/>
      <c r="D1387" s="232" t="s">
        <v>138</v>
      </c>
      <c r="E1387" s="264" t="s">
        <v>1</v>
      </c>
      <c r="F1387" s="265" t="s">
        <v>280</v>
      </c>
      <c r="G1387" s="263"/>
      <c r="H1387" s="266">
        <v>49.123999999999995</v>
      </c>
      <c r="I1387" s="267"/>
      <c r="J1387" s="263"/>
      <c r="K1387" s="263"/>
      <c r="L1387" s="268"/>
      <c r="M1387" s="269"/>
      <c r="N1387" s="270"/>
      <c r="O1387" s="270"/>
      <c r="P1387" s="270"/>
      <c r="Q1387" s="270"/>
      <c r="R1387" s="270"/>
      <c r="S1387" s="270"/>
      <c r="T1387" s="271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72" t="s">
        <v>138</v>
      </c>
      <c r="AU1387" s="272" t="s">
        <v>89</v>
      </c>
      <c r="AV1387" s="15" t="s">
        <v>147</v>
      </c>
      <c r="AW1387" s="15" t="s">
        <v>34</v>
      </c>
      <c r="AX1387" s="15" t="s">
        <v>79</v>
      </c>
      <c r="AY1387" s="272" t="s">
        <v>127</v>
      </c>
    </row>
    <row r="1388" s="14" customFormat="1">
      <c r="A1388" s="14"/>
      <c r="B1388" s="248"/>
      <c r="C1388" s="249"/>
      <c r="D1388" s="232" t="s">
        <v>138</v>
      </c>
      <c r="E1388" s="250" t="s">
        <v>1</v>
      </c>
      <c r="F1388" s="251" t="s">
        <v>176</v>
      </c>
      <c r="G1388" s="249"/>
      <c r="H1388" s="252">
        <v>309.49399999999991</v>
      </c>
      <c r="I1388" s="253"/>
      <c r="J1388" s="249"/>
      <c r="K1388" s="249"/>
      <c r="L1388" s="254"/>
      <c r="M1388" s="255"/>
      <c r="N1388" s="256"/>
      <c r="O1388" s="256"/>
      <c r="P1388" s="256"/>
      <c r="Q1388" s="256"/>
      <c r="R1388" s="256"/>
      <c r="S1388" s="256"/>
      <c r="T1388" s="257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8" t="s">
        <v>138</v>
      </c>
      <c r="AU1388" s="258" t="s">
        <v>89</v>
      </c>
      <c r="AV1388" s="14" t="s">
        <v>134</v>
      </c>
      <c r="AW1388" s="14" t="s">
        <v>34</v>
      </c>
      <c r="AX1388" s="14" t="s">
        <v>87</v>
      </c>
      <c r="AY1388" s="258" t="s">
        <v>127</v>
      </c>
    </row>
    <row r="1389" s="2" customFormat="1" ht="16.5" customHeight="1">
      <c r="A1389" s="39"/>
      <c r="B1389" s="40"/>
      <c r="C1389" s="219" t="s">
        <v>1746</v>
      </c>
      <c r="D1389" s="219" t="s">
        <v>130</v>
      </c>
      <c r="E1389" s="220" t="s">
        <v>1747</v>
      </c>
      <c r="F1389" s="221" t="s">
        <v>1748</v>
      </c>
      <c r="G1389" s="222" t="s">
        <v>213</v>
      </c>
      <c r="H1389" s="223">
        <v>63.600000000000001</v>
      </c>
      <c r="I1389" s="224"/>
      <c r="J1389" s="225">
        <f>ROUND(I1389*H1389,2)</f>
        <v>0</v>
      </c>
      <c r="K1389" s="221" t="s">
        <v>1</v>
      </c>
      <c r="L1389" s="45"/>
      <c r="M1389" s="226" t="s">
        <v>1</v>
      </c>
      <c r="N1389" s="227" t="s">
        <v>44</v>
      </c>
      <c r="O1389" s="92"/>
      <c r="P1389" s="228">
        <f>O1389*H1389</f>
        <v>0</v>
      </c>
      <c r="Q1389" s="228">
        <v>3.0000000000000001E-05</v>
      </c>
      <c r="R1389" s="228">
        <f>Q1389*H1389</f>
        <v>0.0019080000000000002</v>
      </c>
      <c r="S1389" s="228">
        <v>0</v>
      </c>
      <c r="T1389" s="229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30" t="s">
        <v>206</v>
      </c>
      <c r="AT1389" s="230" t="s">
        <v>130</v>
      </c>
      <c r="AU1389" s="230" t="s">
        <v>89</v>
      </c>
      <c r="AY1389" s="18" t="s">
        <v>127</v>
      </c>
      <c r="BE1389" s="231">
        <f>IF(N1389="základní",J1389,0)</f>
        <v>0</v>
      </c>
      <c r="BF1389" s="231">
        <f>IF(N1389="snížená",J1389,0)</f>
        <v>0</v>
      </c>
      <c r="BG1389" s="231">
        <f>IF(N1389="zákl. přenesená",J1389,0)</f>
        <v>0</v>
      </c>
      <c r="BH1389" s="231">
        <f>IF(N1389="sníž. přenesená",J1389,0)</f>
        <v>0</v>
      </c>
      <c r="BI1389" s="231">
        <f>IF(N1389="nulová",J1389,0)</f>
        <v>0</v>
      </c>
      <c r="BJ1389" s="18" t="s">
        <v>87</v>
      </c>
      <c r="BK1389" s="231">
        <f>ROUND(I1389*H1389,2)</f>
        <v>0</v>
      </c>
      <c r="BL1389" s="18" t="s">
        <v>206</v>
      </c>
      <c r="BM1389" s="230" t="s">
        <v>1749</v>
      </c>
    </row>
    <row r="1390" s="2" customFormat="1">
      <c r="A1390" s="39"/>
      <c r="B1390" s="40"/>
      <c r="C1390" s="41"/>
      <c r="D1390" s="232" t="s">
        <v>136</v>
      </c>
      <c r="E1390" s="41"/>
      <c r="F1390" s="233" t="s">
        <v>1750</v>
      </c>
      <c r="G1390" s="41"/>
      <c r="H1390" s="41"/>
      <c r="I1390" s="234"/>
      <c r="J1390" s="41"/>
      <c r="K1390" s="41"/>
      <c r="L1390" s="45"/>
      <c r="M1390" s="235"/>
      <c r="N1390" s="236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136</v>
      </c>
      <c r="AU1390" s="18" t="s">
        <v>89</v>
      </c>
    </row>
    <row r="1391" s="13" customFormat="1">
      <c r="A1391" s="13"/>
      <c r="B1391" s="237"/>
      <c r="C1391" s="238"/>
      <c r="D1391" s="232" t="s">
        <v>138</v>
      </c>
      <c r="E1391" s="239" t="s">
        <v>1</v>
      </c>
      <c r="F1391" s="240" t="s">
        <v>1751</v>
      </c>
      <c r="G1391" s="238"/>
      <c r="H1391" s="241">
        <v>9.5999999999999996</v>
      </c>
      <c r="I1391" s="242"/>
      <c r="J1391" s="238"/>
      <c r="K1391" s="238"/>
      <c r="L1391" s="243"/>
      <c r="M1391" s="244"/>
      <c r="N1391" s="245"/>
      <c r="O1391" s="245"/>
      <c r="P1391" s="245"/>
      <c r="Q1391" s="245"/>
      <c r="R1391" s="245"/>
      <c r="S1391" s="245"/>
      <c r="T1391" s="246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7" t="s">
        <v>138</v>
      </c>
      <c r="AU1391" s="247" t="s">
        <v>89</v>
      </c>
      <c r="AV1391" s="13" t="s">
        <v>89</v>
      </c>
      <c r="AW1391" s="13" t="s">
        <v>34</v>
      </c>
      <c r="AX1391" s="13" t="s">
        <v>79</v>
      </c>
      <c r="AY1391" s="247" t="s">
        <v>127</v>
      </c>
    </row>
    <row r="1392" s="13" customFormat="1">
      <c r="A1392" s="13"/>
      <c r="B1392" s="237"/>
      <c r="C1392" s="238"/>
      <c r="D1392" s="232" t="s">
        <v>138</v>
      </c>
      <c r="E1392" s="239" t="s">
        <v>1</v>
      </c>
      <c r="F1392" s="240" t="s">
        <v>1752</v>
      </c>
      <c r="G1392" s="238"/>
      <c r="H1392" s="241">
        <v>45.600000000000001</v>
      </c>
      <c r="I1392" s="242"/>
      <c r="J1392" s="238"/>
      <c r="K1392" s="238"/>
      <c r="L1392" s="243"/>
      <c r="M1392" s="244"/>
      <c r="N1392" s="245"/>
      <c r="O1392" s="245"/>
      <c r="P1392" s="245"/>
      <c r="Q1392" s="245"/>
      <c r="R1392" s="245"/>
      <c r="S1392" s="245"/>
      <c r="T1392" s="246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7" t="s">
        <v>138</v>
      </c>
      <c r="AU1392" s="247" t="s">
        <v>89</v>
      </c>
      <c r="AV1392" s="13" t="s">
        <v>89</v>
      </c>
      <c r="AW1392" s="13" t="s">
        <v>34</v>
      </c>
      <c r="AX1392" s="13" t="s">
        <v>79</v>
      </c>
      <c r="AY1392" s="247" t="s">
        <v>127</v>
      </c>
    </row>
    <row r="1393" s="13" customFormat="1">
      <c r="A1393" s="13"/>
      <c r="B1393" s="237"/>
      <c r="C1393" s="238"/>
      <c r="D1393" s="232" t="s">
        <v>138</v>
      </c>
      <c r="E1393" s="239" t="s">
        <v>1</v>
      </c>
      <c r="F1393" s="240" t="s">
        <v>1753</v>
      </c>
      <c r="G1393" s="238"/>
      <c r="H1393" s="241">
        <v>8.4000000000000004</v>
      </c>
      <c r="I1393" s="242"/>
      <c r="J1393" s="238"/>
      <c r="K1393" s="238"/>
      <c r="L1393" s="243"/>
      <c r="M1393" s="244"/>
      <c r="N1393" s="245"/>
      <c r="O1393" s="245"/>
      <c r="P1393" s="245"/>
      <c r="Q1393" s="245"/>
      <c r="R1393" s="245"/>
      <c r="S1393" s="245"/>
      <c r="T1393" s="246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7" t="s">
        <v>138</v>
      </c>
      <c r="AU1393" s="247" t="s">
        <v>89</v>
      </c>
      <c r="AV1393" s="13" t="s">
        <v>89</v>
      </c>
      <c r="AW1393" s="13" t="s">
        <v>34</v>
      </c>
      <c r="AX1393" s="13" t="s">
        <v>79</v>
      </c>
      <c r="AY1393" s="247" t="s">
        <v>127</v>
      </c>
    </row>
    <row r="1394" s="14" customFormat="1">
      <c r="A1394" s="14"/>
      <c r="B1394" s="248"/>
      <c r="C1394" s="249"/>
      <c r="D1394" s="232" t="s">
        <v>138</v>
      </c>
      <c r="E1394" s="250" t="s">
        <v>1</v>
      </c>
      <c r="F1394" s="251" t="s">
        <v>176</v>
      </c>
      <c r="G1394" s="249"/>
      <c r="H1394" s="252">
        <v>63.600000000000001</v>
      </c>
      <c r="I1394" s="253"/>
      <c r="J1394" s="249"/>
      <c r="K1394" s="249"/>
      <c r="L1394" s="254"/>
      <c r="M1394" s="255"/>
      <c r="N1394" s="256"/>
      <c r="O1394" s="256"/>
      <c r="P1394" s="256"/>
      <c r="Q1394" s="256"/>
      <c r="R1394" s="256"/>
      <c r="S1394" s="256"/>
      <c r="T1394" s="257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8" t="s">
        <v>138</v>
      </c>
      <c r="AU1394" s="258" t="s">
        <v>89</v>
      </c>
      <c r="AV1394" s="14" t="s">
        <v>134</v>
      </c>
      <c r="AW1394" s="14" t="s">
        <v>34</v>
      </c>
      <c r="AX1394" s="14" t="s">
        <v>87</v>
      </c>
      <c r="AY1394" s="258" t="s">
        <v>127</v>
      </c>
    </row>
    <row r="1395" s="2" customFormat="1">
      <c r="A1395" s="39"/>
      <c r="B1395" s="40"/>
      <c r="C1395" s="219" t="s">
        <v>1754</v>
      </c>
      <c r="D1395" s="219" t="s">
        <v>130</v>
      </c>
      <c r="E1395" s="220" t="s">
        <v>1755</v>
      </c>
      <c r="F1395" s="221" t="s">
        <v>1756</v>
      </c>
      <c r="G1395" s="222" t="s">
        <v>144</v>
      </c>
      <c r="H1395" s="223">
        <v>2.9630000000000001</v>
      </c>
      <c r="I1395" s="224"/>
      <c r="J1395" s="225">
        <f>ROUND(I1395*H1395,2)</f>
        <v>0</v>
      </c>
      <c r="K1395" s="221" t="s">
        <v>1</v>
      </c>
      <c r="L1395" s="45"/>
      <c r="M1395" s="226" t="s">
        <v>1</v>
      </c>
      <c r="N1395" s="227" t="s">
        <v>44</v>
      </c>
      <c r="O1395" s="92"/>
      <c r="P1395" s="228">
        <f>O1395*H1395</f>
        <v>0</v>
      </c>
      <c r="Q1395" s="228">
        <v>0</v>
      </c>
      <c r="R1395" s="228">
        <f>Q1395*H1395</f>
        <v>0</v>
      </c>
      <c r="S1395" s="228">
        <v>0</v>
      </c>
      <c r="T1395" s="229">
        <f>S1395*H1395</f>
        <v>0</v>
      </c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R1395" s="230" t="s">
        <v>206</v>
      </c>
      <c r="AT1395" s="230" t="s">
        <v>130</v>
      </c>
      <c r="AU1395" s="230" t="s">
        <v>89</v>
      </c>
      <c r="AY1395" s="18" t="s">
        <v>127</v>
      </c>
      <c r="BE1395" s="231">
        <f>IF(N1395="základní",J1395,0)</f>
        <v>0</v>
      </c>
      <c r="BF1395" s="231">
        <f>IF(N1395="snížená",J1395,0)</f>
        <v>0</v>
      </c>
      <c r="BG1395" s="231">
        <f>IF(N1395="zákl. přenesená",J1395,0)</f>
        <v>0</v>
      </c>
      <c r="BH1395" s="231">
        <f>IF(N1395="sníž. přenesená",J1395,0)</f>
        <v>0</v>
      </c>
      <c r="BI1395" s="231">
        <f>IF(N1395="nulová",J1395,0)</f>
        <v>0</v>
      </c>
      <c r="BJ1395" s="18" t="s">
        <v>87</v>
      </c>
      <c r="BK1395" s="231">
        <f>ROUND(I1395*H1395,2)</f>
        <v>0</v>
      </c>
      <c r="BL1395" s="18" t="s">
        <v>206</v>
      </c>
      <c r="BM1395" s="230" t="s">
        <v>1757</v>
      </c>
    </row>
    <row r="1396" s="2" customFormat="1">
      <c r="A1396" s="39"/>
      <c r="B1396" s="40"/>
      <c r="C1396" s="41"/>
      <c r="D1396" s="232" t="s">
        <v>136</v>
      </c>
      <c r="E1396" s="41"/>
      <c r="F1396" s="233" t="s">
        <v>1758</v>
      </c>
      <c r="G1396" s="41"/>
      <c r="H1396" s="41"/>
      <c r="I1396" s="234"/>
      <c r="J1396" s="41"/>
      <c r="K1396" s="41"/>
      <c r="L1396" s="45"/>
      <c r="M1396" s="235"/>
      <c r="N1396" s="236"/>
      <c r="O1396" s="92"/>
      <c r="P1396" s="92"/>
      <c r="Q1396" s="92"/>
      <c r="R1396" s="92"/>
      <c r="S1396" s="92"/>
      <c r="T1396" s="93"/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T1396" s="18" t="s">
        <v>136</v>
      </c>
      <c r="AU1396" s="18" t="s">
        <v>89</v>
      </c>
    </row>
    <row r="1397" s="12" customFormat="1" ht="22.8" customHeight="1">
      <c r="A1397" s="12"/>
      <c r="B1397" s="203"/>
      <c r="C1397" s="204"/>
      <c r="D1397" s="205" t="s">
        <v>78</v>
      </c>
      <c r="E1397" s="217" t="s">
        <v>1759</v>
      </c>
      <c r="F1397" s="217" t="s">
        <v>1760</v>
      </c>
      <c r="G1397" s="204"/>
      <c r="H1397" s="204"/>
      <c r="I1397" s="207"/>
      <c r="J1397" s="218">
        <f>BK1397</f>
        <v>0</v>
      </c>
      <c r="K1397" s="204"/>
      <c r="L1397" s="209"/>
      <c r="M1397" s="210"/>
      <c r="N1397" s="211"/>
      <c r="O1397" s="211"/>
      <c r="P1397" s="212">
        <f>SUM(P1398:P1403)</f>
        <v>0</v>
      </c>
      <c r="Q1397" s="211"/>
      <c r="R1397" s="212">
        <f>SUM(R1398:R1403)</f>
        <v>0.0032716799999999999</v>
      </c>
      <c r="S1397" s="211"/>
      <c r="T1397" s="213">
        <f>SUM(T1398:T1403)</f>
        <v>0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214" t="s">
        <v>89</v>
      </c>
      <c r="AT1397" s="215" t="s">
        <v>78</v>
      </c>
      <c r="AU1397" s="215" t="s">
        <v>87</v>
      </c>
      <c r="AY1397" s="214" t="s">
        <v>127</v>
      </c>
      <c r="BK1397" s="216">
        <f>SUM(BK1398:BK1403)</f>
        <v>0</v>
      </c>
    </row>
    <row r="1398" s="2" customFormat="1">
      <c r="A1398" s="39"/>
      <c r="B1398" s="40"/>
      <c r="C1398" s="219" t="s">
        <v>1761</v>
      </c>
      <c r="D1398" s="219" t="s">
        <v>130</v>
      </c>
      <c r="E1398" s="220" t="s">
        <v>1762</v>
      </c>
      <c r="F1398" s="221" t="s">
        <v>1763</v>
      </c>
      <c r="G1398" s="222" t="s">
        <v>205</v>
      </c>
      <c r="H1398" s="223">
        <v>13.632</v>
      </c>
      <c r="I1398" s="224"/>
      <c r="J1398" s="225">
        <f>ROUND(I1398*H1398,2)</f>
        <v>0</v>
      </c>
      <c r="K1398" s="221" t="s">
        <v>1</v>
      </c>
      <c r="L1398" s="45"/>
      <c r="M1398" s="226" t="s">
        <v>1</v>
      </c>
      <c r="N1398" s="227" t="s">
        <v>44</v>
      </c>
      <c r="O1398" s="92"/>
      <c r="P1398" s="228">
        <f>O1398*H1398</f>
        <v>0</v>
      </c>
      <c r="Q1398" s="228">
        <v>0.00012999999999999999</v>
      </c>
      <c r="R1398" s="228">
        <f>Q1398*H1398</f>
        <v>0.0017721599999999998</v>
      </c>
      <c r="S1398" s="228">
        <v>0</v>
      </c>
      <c r="T1398" s="229">
        <f>S1398*H1398</f>
        <v>0</v>
      </c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R1398" s="230" t="s">
        <v>206</v>
      </c>
      <c r="AT1398" s="230" t="s">
        <v>130</v>
      </c>
      <c r="AU1398" s="230" t="s">
        <v>89</v>
      </c>
      <c r="AY1398" s="18" t="s">
        <v>127</v>
      </c>
      <c r="BE1398" s="231">
        <f>IF(N1398="základní",J1398,0)</f>
        <v>0</v>
      </c>
      <c r="BF1398" s="231">
        <f>IF(N1398="snížená",J1398,0)</f>
        <v>0</v>
      </c>
      <c r="BG1398" s="231">
        <f>IF(N1398="zákl. přenesená",J1398,0)</f>
        <v>0</v>
      </c>
      <c r="BH1398" s="231">
        <f>IF(N1398="sníž. přenesená",J1398,0)</f>
        <v>0</v>
      </c>
      <c r="BI1398" s="231">
        <f>IF(N1398="nulová",J1398,0)</f>
        <v>0</v>
      </c>
      <c r="BJ1398" s="18" t="s">
        <v>87</v>
      </c>
      <c r="BK1398" s="231">
        <f>ROUND(I1398*H1398,2)</f>
        <v>0</v>
      </c>
      <c r="BL1398" s="18" t="s">
        <v>206</v>
      </c>
      <c r="BM1398" s="230" t="s">
        <v>1764</v>
      </c>
    </row>
    <row r="1399" s="2" customFormat="1">
      <c r="A1399" s="39"/>
      <c r="B1399" s="40"/>
      <c r="C1399" s="41"/>
      <c r="D1399" s="232" t="s">
        <v>136</v>
      </c>
      <c r="E1399" s="41"/>
      <c r="F1399" s="233" t="s">
        <v>1765</v>
      </c>
      <c r="G1399" s="41"/>
      <c r="H1399" s="41"/>
      <c r="I1399" s="234"/>
      <c r="J1399" s="41"/>
      <c r="K1399" s="41"/>
      <c r="L1399" s="45"/>
      <c r="M1399" s="235"/>
      <c r="N1399" s="236"/>
      <c r="O1399" s="92"/>
      <c r="P1399" s="92"/>
      <c r="Q1399" s="92"/>
      <c r="R1399" s="92"/>
      <c r="S1399" s="92"/>
      <c r="T1399" s="93"/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T1399" s="18" t="s">
        <v>136</v>
      </c>
      <c r="AU1399" s="18" t="s">
        <v>89</v>
      </c>
    </row>
    <row r="1400" s="13" customFormat="1">
      <c r="A1400" s="13"/>
      <c r="B1400" s="237"/>
      <c r="C1400" s="238"/>
      <c r="D1400" s="232" t="s">
        <v>138</v>
      </c>
      <c r="E1400" s="239" t="s">
        <v>1</v>
      </c>
      <c r="F1400" s="240" t="s">
        <v>1766</v>
      </c>
      <c r="G1400" s="238"/>
      <c r="H1400" s="241">
        <v>13.632</v>
      </c>
      <c r="I1400" s="242"/>
      <c r="J1400" s="238"/>
      <c r="K1400" s="238"/>
      <c r="L1400" s="243"/>
      <c r="M1400" s="244"/>
      <c r="N1400" s="245"/>
      <c r="O1400" s="245"/>
      <c r="P1400" s="245"/>
      <c r="Q1400" s="245"/>
      <c r="R1400" s="245"/>
      <c r="S1400" s="245"/>
      <c r="T1400" s="246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7" t="s">
        <v>138</v>
      </c>
      <c r="AU1400" s="247" t="s">
        <v>89</v>
      </c>
      <c r="AV1400" s="13" t="s">
        <v>89</v>
      </c>
      <c r="AW1400" s="13" t="s">
        <v>34</v>
      </c>
      <c r="AX1400" s="13" t="s">
        <v>87</v>
      </c>
      <c r="AY1400" s="247" t="s">
        <v>127</v>
      </c>
    </row>
    <row r="1401" s="2" customFormat="1">
      <c r="A1401" s="39"/>
      <c r="B1401" s="40"/>
      <c r="C1401" s="219" t="s">
        <v>1767</v>
      </c>
      <c r="D1401" s="219" t="s">
        <v>130</v>
      </c>
      <c r="E1401" s="220" t="s">
        <v>1768</v>
      </c>
      <c r="F1401" s="221" t="s">
        <v>1769</v>
      </c>
      <c r="G1401" s="222" t="s">
        <v>205</v>
      </c>
      <c r="H1401" s="223">
        <v>13.632</v>
      </c>
      <c r="I1401" s="224"/>
      <c r="J1401" s="225">
        <f>ROUND(I1401*H1401,2)</f>
        <v>0</v>
      </c>
      <c r="K1401" s="221" t="s">
        <v>1</v>
      </c>
      <c r="L1401" s="45"/>
      <c r="M1401" s="226" t="s">
        <v>1</v>
      </c>
      <c r="N1401" s="227" t="s">
        <v>44</v>
      </c>
      <c r="O1401" s="92"/>
      <c r="P1401" s="228">
        <f>O1401*H1401</f>
        <v>0</v>
      </c>
      <c r="Q1401" s="228">
        <v>0.00011</v>
      </c>
      <c r="R1401" s="228">
        <f>Q1401*H1401</f>
        <v>0.0014995200000000001</v>
      </c>
      <c r="S1401" s="228">
        <v>0</v>
      </c>
      <c r="T1401" s="229">
        <f>S1401*H1401</f>
        <v>0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0" t="s">
        <v>206</v>
      </c>
      <c r="AT1401" s="230" t="s">
        <v>130</v>
      </c>
      <c r="AU1401" s="230" t="s">
        <v>89</v>
      </c>
      <c r="AY1401" s="18" t="s">
        <v>127</v>
      </c>
      <c r="BE1401" s="231">
        <f>IF(N1401="základní",J1401,0)</f>
        <v>0</v>
      </c>
      <c r="BF1401" s="231">
        <f>IF(N1401="snížená",J1401,0)</f>
        <v>0</v>
      </c>
      <c r="BG1401" s="231">
        <f>IF(N1401="zákl. přenesená",J1401,0)</f>
        <v>0</v>
      </c>
      <c r="BH1401" s="231">
        <f>IF(N1401="sníž. přenesená",J1401,0)</f>
        <v>0</v>
      </c>
      <c r="BI1401" s="231">
        <f>IF(N1401="nulová",J1401,0)</f>
        <v>0</v>
      </c>
      <c r="BJ1401" s="18" t="s">
        <v>87</v>
      </c>
      <c r="BK1401" s="231">
        <f>ROUND(I1401*H1401,2)</f>
        <v>0</v>
      </c>
      <c r="BL1401" s="18" t="s">
        <v>206</v>
      </c>
      <c r="BM1401" s="230" t="s">
        <v>1770</v>
      </c>
    </row>
    <row r="1402" s="2" customFormat="1">
      <c r="A1402" s="39"/>
      <c r="B1402" s="40"/>
      <c r="C1402" s="41"/>
      <c r="D1402" s="232" t="s">
        <v>136</v>
      </c>
      <c r="E1402" s="41"/>
      <c r="F1402" s="233" t="s">
        <v>1771</v>
      </c>
      <c r="G1402" s="41"/>
      <c r="H1402" s="41"/>
      <c r="I1402" s="234"/>
      <c r="J1402" s="41"/>
      <c r="K1402" s="41"/>
      <c r="L1402" s="45"/>
      <c r="M1402" s="235"/>
      <c r="N1402" s="236"/>
      <c r="O1402" s="92"/>
      <c r="P1402" s="92"/>
      <c r="Q1402" s="92"/>
      <c r="R1402" s="92"/>
      <c r="S1402" s="92"/>
      <c r="T1402" s="93"/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T1402" s="18" t="s">
        <v>136</v>
      </c>
      <c r="AU1402" s="18" t="s">
        <v>89</v>
      </c>
    </row>
    <row r="1403" s="13" customFormat="1">
      <c r="A1403" s="13"/>
      <c r="B1403" s="237"/>
      <c r="C1403" s="238"/>
      <c r="D1403" s="232" t="s">
        <v>138</v>
      </c>
      <c r="E1403" s="239" t="s">
        <v>1</v>
      </c>
      <c r="F1403" s="240" t="s">
        <v>1766</v>
      </c>
      <c r="G1403" s="238"/>
      <c r="H1403" s="241">
        <v>13.632</v>
      </c>
      <c r="I1403" s="242"/>
      <c r="J1403" s="238"/>
      <c r="K1403" s="238"/>
      <c r="L1403" s="243"/>
      <c r="M1403" s="244"/>
      <c r="N1403" s="245"/>
      <c r="O1403" s="245"/>
      <c r="P1403" s="245"/>
      <c r="Q1403" s="245"/>
      <c r="R1403" s="245"/>
      <c r="S1403" s="245"/>
      <c r="T1403" s="246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7" t="s">
        <v>138</v>
      </c>
      <c r="AU1403" s="247" t="s">
        <v>89</v>
      </c>
      <c r="AV1403" s="13" t="s">
        <v>89</v>
      </c>
      <c r="AW1403" s="13" t="s">
        <v>34</v>
      </c>
      <c r="AX1403" s="13" t="s">
        <v>87</v>
      </c>
      <c r="AY1403" s="247" t="s">
        <v>127</v>
      </c>
    </row>
    <row r="1404" s="12" customFormat="1" ht="22.8" customHeight="1">
      <c r="A1404" s="12"/>
      <c r="B1404" s="203"/>
      <c r="C1404" s="204"/>
      <c r="D1404" s="205" t="s">
        <v>78</v>
      </c>
      <c r="E1404" s="217" t="s">
        <v>1772</v>
      </c>
      <c r="F1404" s="217" t="s">
        <v>1773</v>
      </c>
      <c r="G1404" s="204"/>
      <c r="H1404" s="204"/>
      <c r="I1404" s="207"/>
      <c r="J1404" s="218">
        <f>BK1404</f>
        <v>0</v>
      </c>
      <c r="K1404" s="204"/>
      <c r="L1404" s="209"/>
      <c r="M1404" s="210"/>
      <c r="N1404" s="211"/>
      <c r="O1404" s="211"/>
      <c r="P1404" s="212">
        <f>SUM(P1405:P1494)</f>
        <v>0</v>
      </c>
      <c r="Q1404" s="211"/>
      <c r="R1404" s="212">
        <f>SUM(R1405:R1494)</f>
        <v>0.40855126000000003</v>
      </c>
      <c r="S1404" s="211"/>
      <c r="T1404" s="213">
        <f>SUM(T1405:T1494)</f>
        <v>0</v>
      </c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R1404" s="214" t="s">
        <v>89</v>
      </c>
      <c r="AT1404" s="215" t="s">
        <v>78</v>
      </c>
      <c r="AU1404" s="215" t="s">
        <v>87</v>
      </c>
      <c r="AY1404" s="214" t="s">
        <v>127</v>
      </c>
      <c r="BK1404" s="216">
        <f>SUM(BK1405:BK1494)</f>
        <v>0</v>
      </c>
    </row>
    <row r="1405" s="2" customFormat="1">
      <c r="A1405" s="39"/>
      <c r="B1405" s="40"/>
      <c r="C1405" s="219" t="s">
        <v>1774</v>
      </c>
      <c r="D1405" s="219" t="s">
        <v>130</v>
      </c>
      <c r="E1405" s="220" t="s">
        <v>1775</v>
      </c>
      <c r="F1405" s="221" t="s">
        <v>1776</v>
      </c>
      <c r="G1405" s="222" t="s">
        <v>205</v>
      </c>
      <c r="H1405" s="223">
        <v>869.25800000000004</v>
      </c>
      <c r="I1405" s="224"/>
      <c r="J1405" s="225">
        <f>ROUND(I1405*H1405,2)</f>
        <v>0</v>
      </c>
      <c r="K1405" s="221" t="s">
        <v>1</v>
      </c>
      <c r="L1405" s="45"/>
      <c r="M1405" s="226" t="s">
        <v>1</v>
      </c>
      <c r="N1405" s="227" t="s">
        <v>44</v>
      </c>
      <c r="O1405" s="92"/>
      <c r="P1405" s="228">
        <f>O1405*H1405</f>
        <v>0</v>
      </c>
      <c r="Q1405" s="228">
        <v>0</v>
      </c>
      <c r="R1405" s="228">
        <f>Q1405*H1405</f>
        <v>0</v>
      </c>
      <c r="S1405" s="228">
        <v>0</v>
      </c>
      <c r="T1405" s="229">
        <f>S1405*H1405</f>
        <v>0</v>
      </c>
      <c r="U1405" s="39"/>
      <c r="V1405" s="39"/>
      <c r="W1405" s="39"/>
      <c r="X1405" s="39"/>
      <c r="Y1405" s="39"/>
      <c r="Z1405" s="39"/>
      <c r="AA1405" s="39"/>
      <c r="AB1405" s="39"/>
      <c r="AC1405" s="39"/>
      <c r="AD1405" s="39"/>
      <c r="AE1405" s="39"/>
      <c r="AR1405" s="230" t="s">
        <v>206</v>
      </c>
      <c r="AT1405" s="230" t="s">
        <v>130</v>
      </c>
      <c r="AU1405" s="230" t="s">
        <v>89</v>
      </c>
      <c r="AY1405" s="18" t="s">
        <v>127</v>
      </c>
      <c r="BE1405" s="231">
        <f>IF(N1405="základní",J1405,0)</f>
        <v>0</v>
      </c>
      <c r="BF1405" s="231">
        <f>IF(N1405="snížená",J1405,0)</f>
        <v>0</v>
      </c>
      <c r="BG1405" s="231">
        <f>IF(N1405="zákl. přenesená",J1405,0)</f>
        <v>0</v>
      </c>
      <c r="BH1405" s="231">
        <f>IF(N1405="sníž. přenesená",J1405,0)</f>
        <v>0</v>
      </c>
      <c r="BI1405" s="231">
        <f>IF(N1405="nulová",J1405,0)</f>
        <v>0</v>
      </c>
      <c r="BJ1405" s="18" t="s">
        <v>87</v>
      </c>
      <c r="BK1405" s="231">
        <f>ROUND(I1405*H1405,2)</f>
        <v>0</v>
      </c>
      <c r="BL1405" s="18" t="s">
        <v>206</v>
      </c>
      <c r="BM1405" s="230" t="s">
        <v>1777</v>
      </c>
    </row>
    <row r="1406" s="2" customFormat="1">
      <c r="A1406" s="39"/>
      <c r="B1406" s="40"/>
      <c r="C1406" s="41"/>
      <c r="D1406" s="232" t="s">
        <v>136</v>
      </c>
      <c r="E1406" s="41"/>
      <c r="F1406" s="233" t="s">
        <v>1778</v>
      </c>
      <c r="G1406" s="41"/>
      <c r="H1406" s="41"/>
      <c r="I1406" s="234"/>
      <c r="J1406" s="41"/>
      <c r="K1406" s="41"/>
      <c r="L1406" s="45"/>
      <c r="M1406" s="235"/>
      <c r="N1406" s="236"/>
      <c r="O1406" s="92"/>
      <c r="P1406" s="92"/>
      <c r="Q1406" s="92"/>
      <c r="R1406" s="92"/>
      <c r="S1406" s="92"/>
      <c r="T1406" s="93"/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T1406" s="18" t="s">
        <v>136</v>
      </c>
      <c r="AU1406" s="18" t="s">
        <v>89</v>
      </c>
    </row>
    <row r="1407" s="13" customFormat="1">
      <c r="A1407" s="13"/>
      <c r="B1407" s="237"/>
      <c r="C1407" s="238"/>
      <c r="D1407" s="232" t="s">
        <v>138</v>
      </c>
      <c r="E1407" s="239" t="s">
        <v>1</v>
      </c>
      <c r="F1407" s="240" t="s">
        <v>702</v>
      </c>
      <c r="G1407" s="238"/>
      <c r="H1407" s="241">
        <v>34.290999999999997</v>
      </c>
      <c r="I1407" s="242"/>
      <c r="J1407" s="238"/>
      <c r="K1407" s="238"/>
      <c r="L1407" s="243"/>
      <c r="M1407" s="244"/>
      <c r="N1407" s="245"/>
      <c r="O1407" s="245"/>
      <c r="P1407" s="245"/>
      <c r="Q1407" s="245"/>
      <c r="R1407" s="245"/>
      <c r="S1407" s="245"/>
      <c r="T1407" s="246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7" t="s">
        <v>138</v>
      </c>
      <c r="AU1407" s="247" t="s">
        <v>89</v>
      </c>
      <c r="AV1407" s="13" t="s">
        <v>89</v>
      </c>
      <c r="AW1407" s="13" t="s">
        <v>34</v>
      </c>
      <c r="AX1407" s="13" t="s">
        <v>79</v>
      </c>
      <c r="AY1407" s="247" t="s">
        <v>127</v>
      </c>
    </row>
    <row r="1408" s="13" customFormat="1">
      <c r="A1408" s="13"/>
      <c r="B1408" s="237"/>
      <c r="C1408" s="238"/>
      <c r="D1408" s="232" t="s">
        <v>138</v>
      </c>
      <c r="E1408" s="239" t="s">
        <v>1</v>
      </c>
      <c r="F1408" s="240" t="s">
        <v>703</v>
      </c>
      <c r="G1408" s="238"/>
      <c r="H1408" s="241">
        <v>19.699000000000002</v>
      </c>
      <c r="I1408" s="242"/>
      <c r="J1408" s="238"/>
      <c r="K1408" s="238"/>
      <c r="L1408" s="243"/>
      <c r="M1408" s="244"/>
      <c r="N1408" s="245"/>
      <c r="O1408" s="245"/>
      <c r="P1408" s="245"/>
      <c r="Q1408" s="245"/>
      <c r="R1408" s="245"/>
      <c r="S1408" s="245"/>
      <c r="T1408" s="246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7" t="s">
        <v>138</v>
      </c>
      <c r="AU1408" s="247" t="s">
        <v>89</v>
      </c>
      <c r="AV1408" s="13" t="s">
        <v>89</v>
      </c>
      <c r="AW1408" s="13" t="s">
        <v>34</v>
      </c>
      <c r="AX1408" s="13" t="s">
        <v>79</v>
      </c>
      <c r="AY1408" s="247" t="s">
        <v>127</v>
      </c>
    </row>
    <row r="1409" s="13" customFormat="1">
      <c r="A1409" s="13"/>
      <c r="B1409" s="237"/>
      <c r="C1409" s="238"/>
      <c r="D1409" s="232" t="s">
        <v>138</v>
      </c>
      <c r="E1409" s="239" t="s">
        <v>1</v>
      </c>
      <c r="F1409" s="240" t="s">
        <v>704</v>
      </c>
      <c r="G1409" s="238"/>
      <c r="H1409" s="241">
        <v>27.783000000000001</v>
      </c>
      <c r="I1409" s="242"/>
      <c r="J1409" s="238"/>
      <c r="K1409" s="238"/>
      <c r="L1409" s="243"/>
      <c r="M1409" s="244"/>
      <c r="N1409" s="245"/>
      <c r="O1409" s="245"/>
      <c r="P1409" s="245"/>
      <c r="Q1409" s="245"/>
      <c r="R1409" s="245"/>
      <c r="S1409" s="245"/>
      <c r="T1409" s="246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7" t="s">
        <v>138</v>
      </c>
      <c r="AU1409" s="247" t="s">
        <v>89</v>
      </c>
      <c r="AV1409" s="13" t="s">
        <v>89</v>
      </c>
      <c r="AW1409" s="13" t="s">
        <v>34</v>
      </c>
      <c r="AX1409" s="13" t="s">
        <v>79</v>
      </c>
      <c r="AY1409" s="247" t="s">
        <v>127</v>
      </c>
    </row>
    <row r="1410" s="13" customFormat="1">
      <c r="A1410" s="13"/>
      <c r="B1410" s="237"/>
      <c r="C1410" s="238"/>
      <c r="D1410" s="232" t="s">
        <v>138</v>
      </c>
      <c r="E1410" s="239" t="s">
        <v>1</v>
      </c>
      <c r="F1410" s="240" t="s">
        <v>705</v>
      </c>
      <c r="G1410" s="238"/>
      <c r="H1410" s="241">
        <v>13.901999999999999</v>
      </c>
      <c r="I1410" s="242"/>
      <c r="J1410" s="238"/>
      <c r="K1410" s="238"/>
      <c r="L1410" s="243"/>
      <c r="M1410" s="244"/>
      <c r="N1410" s="245"/>
      <c r="O1410" s="245"/>
      <c r="P1410" s="245"/>
      <c r="Q1410" s="245"/>
      <c r="R1410" s="245"/>
      <c r="S1410" s="245"/>
      <c r="T1410" s="246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7" t="s">
        <v>138</v>
      </c>
      <c r="AU1410" s="247" t="s">
        <v>89</v>
      </c>
      <c r="AV1410" s="13" t="s">
        <v>89</v>
      </c>
      <c r="AW1410" s="13" t="s">
        <v>34</v>
      </c>
      <c r="AX1410" s="13" t="s">
        <v>79</v>
      </c>
      <c r="AY1410" s="247" t="s">
        <v>127</v>
      </c>
    </row>
    <row r="1411" s="13" customFormat="1">
      <c r="A1411" s="13"/>
      <c r="B1411" s="237"/>
      <c r="C1411" s="238"/>
      <c r="D1411" s="232" t="s">
        <v>138</v>
      </c>
      <c r="E1411" s="239" t="s">
        <v>1</v>
      </c>
      <c r="F1411" s="240" t="s">
        <v>706</v>
      </c>
      <c r="G1411" s="238"/>
      <c r="H1411" s="241">
        <v>28.613</v>
      </c>
      <c r="I1411" s="242"/>
      <c r="J1411" s="238"/>
      <c r="K1411" s="238"/>
      <c r="L1411" s="243"/>
      <c r="M1411" s="244"/>
      <c r="N1411" s="245"/>
      <c r="O1411" s="245"/>
      <c r="P1411" s="245"/>
      <c r="Q1411" s="245"/>
      <c r="R1411" s="245"/>
      <c r="S1411" s="245"/>
      <c r="T1411" s="246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7" t="s">
        <v>138</v>
      </c>
      <c r="AU1411" s="247" t="s">
        <v>89</v>
      </c>
      <c r="AV1411" s="13" t="s">
        <v>89</v>
      </c>
      <c r="AW1411" s="13" t="s">
        <v>34</v>
      </c>
      <c r="AX1411" s="13" t="s">
        <v>79</v>
      </c>
      <c r="AY1411" s="247" t="s">
        <v>127</v>
      </c>
    </row>
    <row r="1412" s="13" customFormat="1">
      <c r="A1412" s="13"/>
      <c r="B1412" s="237"/>
      <c r="C1412" s="238"/>
      <c r="D1412" s="232" t="s">
        <v>138</v>
      </c>
      <c r="E1412" s="239" t="s">
        <v>1</v>
      </c>
      <c r="F1412" s="240" t="s">
        <v>707</v>
      </c>
      <c r="G1412" s="238"/>
      <c r="H1412" s="241">
        <v>48.415999999999997</v>
      </c>
      <c r="I1412" s="242"/>
      <c r="J1412" s="238"/>
      <c r="K1412" s="238"/>
      <c r="L1412" s="243"/>
      <c r="M1412" s="244"/>
      <c r="N1412" s="245"/>
      <c r="O1412" s="245"/>
      <c r="P1412" s="245"/>
      <c r="Q1412" s="245"/>
      <c r="R1412" s="245"/>
      <c r="S1412" s="245"/>
      <c r="T1412" s="246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7" t="s">
        <v>138</v>
      </c>
      <c r="AU1412" s="247" t="s">
        <v>89</v>
      </c>
      <c r="AV1412" s="13" t="s">
        <v>89</v>
      </c>
      <c r="AW1412" s="13" t="s">
        <v>34</v>
      </c>
      <c r="AX1412" s="13" t="s">
        <v>79</v>
      </c>
      <c r="AY1412" s="247" t="s">
        <v>127</v>
      </c>
    </row>
    <row r="1413" s="13" customFormat="1">
      <c r="A1413" s="13"/>
      <c r="B1413" s="237"/>
      <c r="C1413" s="238"/>
      <c r="D1413" s="232" t="s">
        <v>138</v>
      </c>
      <c r="E1413" s="239" t="s">
        <v>1</v>
      </c>
      <c r="F1413" s="240" t="s">
        <v>708</v>
      </c>
      <c r="G1413" s="238"/>
      <c r="H1413" s="241">
        <v>103.04300000000001</v>
      </c>
      <c r="I1413" s="242"/>
      <c r="J1413" s="238"/>
      <c r="K1413" s="238"/>
      <c r="L1413" s="243"/>
      <c r="M1413" s="244"/>
      <c r="N1413" s="245"/>
      <c r="O1413" s="245"/>
      <c r="P1413" s="245"/>
      <c r="Q1413" s="245"/>
      <c r="R1413" s="245"/>
      <c r="S1413" s="245"/>
      <c r="T1413" s="246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7" t="s">
        <v>138</v>
      </c>
      <c r="AU1413" s="247" t="s">
        <v>89</v>
      </c>
      <c r="AV1413" s="13" t="s">
        <v>89</v>
      </c>
      <c r="AW1413" s="13" t="s">
        <v>34</v>
      </c>
      <c r="AX1413" s="13" t="s">
        <v>79</v>
      </c>
      <c r="AY1413" s="247" t="s">
        <v>127</v>
      </c>
    </row>
    <row r="1414" s="13" customFormat="1">
      <c r="A1414" s="13"/>
      <c r="B1414" s="237"/>
      <c r="C1414" s="238"/>
      <c r="D1414" s="232" t="s">
        <v>138</v>
      </c>
      <c r="E1414" s="239" t="s">
        <v>1</v>
      </c>
      <c r="F1414" s="240" t="s">
        <v>709</v>
      </c>
      <c r="G1414" s="238"/>
      <c r="H1414" s="241">
        <v>5.1299999999999999</v>
      </c>
      <c r="I1414" s="242"/>
      <c r="J1414" s="238"/>
      <c r="K1414" s="238"/>
      <c r="L1414" s="243"/>
      <c r="M1414" s="244"/>
      <c r="N1414" s="245"/>
      <c r="O1414" s="245"/>
      <c r="P1414" s="245"/>
      <c r="Q1414" s="245"/>
      <c r="R1414" s="245"/>
      <c r="S1414" s="245"/>
      <c r="T1414" s="246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7" t="s">
        <v>138</v>
      </c>
      <c r="AU1414" s="247" t="s">
        <v>89</v>
      </c>
      <c r="AV1414" s="13" t="s">
        <v>89</v>
      </c>
      <c r="AW1414" s="13" t="s">
        <v>34</v>
      </c>
      <c r="AX1414" s="13" t="s">
        <v>79</v>
      </c>
      <c r="AY1414" s="247" t="s">
        <v>127</v>
      </c>
    </row>
    <row r="1415" s="13" customFormat="1">
      <c r="A1415" s="13"/>
      <c r="B1415" s="237"/>
      <c r="C1415" s="238"/>
      <c r="D1415" s="232" t="s">
        <v>138</v>
      </c>
      <c r="E1415" s="239" t="s">
        <v>1</v>
      </c>
      <c r="F1415" s="240" t="s">
        <v>710</v>
      </c>
      <c r="G1415" s="238"/>
      <c r="H1415" s="241">
        <v>42.070999999999998</v>
      </c>
      <c r="I1415" s="242"/>
      <c r="J1415" s="238"/>
      <c r="K1415" s="238"/>
      <c r="L1415" s="243"/>
      <c r="M1415" s="244"/>
      <c r="N1415" s="245"/>
      <c r="O1415" s="245"/>
      <c r="P1415" s="245"/>
      <c r="Q1415" s="245"/>
      <c r="R1415" s="245"/>
      <c r="S1415" s="245"/>
      <c r="T1415" s="246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7" t="s">
        <v>138</v>
      </c>
      <c r="AU1415" s="247" t="s">
        <v>89</v>
      </c>
      <c r="AV1415" s="13" t="s">
        <v>89</v>
      </c>
      <c r="AW1415" s="13" t="s">
        <v>34</v>
      </c>
      <c r="AX1415" s="13" t="s">
        <v>79</v>
      </c>
      <c r="AY1415" s="247" t="s">
        <v>127</v>
      </c>
    </row>
    <row r="1416" s="13" customFormat="1">
      <c r="A1416" s="13"/>
      <c r="B1416" s="237"/>
      <c r="C1416" s="238"/>
      <c r="D1416" s="232" t="s">
        <v>138</v>
      </c>
      <c r="E1416" s="239" t="s">
        <v>1</v>
      </c>
      <c r="F1416" s="240" t="s">
        <v>711</v>
      </c>
      <c r="G1416" s="238"/>
      <c r="H1416" s="241">
        <v>34.905000000000001</v>
      </c>
      <c r="I1416" s="242"/>
      <c r="J1416" s="238"/>
      <c r="K1416" s="238"/>
      <c r="L1416" s="243"/>
      <c r="M1416" s="244"/>
      <c r="N1416" s="245"/>
      <c r="O1416" s="245"/>
      <c r="P1416" s="245"/>
      <c r="Q1416" s="245"/>
      <c r="R1416" s="245"/>
      <c r="S1416" s="245"/>
      <c r="T1416" s="246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7" t="s">
        <v>138</v>
      </c>
      <c r="AU1416" s="247" t="s">
        <v>89</v>
      </c>
      <c r="AV1416" s="13" t="s">
        <v>89</v>
      </c>
      <c r="AW1416" s="13" t="s">
        <v>34</v>
      </c>
      <c r="AX1416" s="13" t="s">
        <v>79</v>
      </c>
      <c r="AY1416" s="247" t="s">
        <v>127</v>
      </c>
    </row>
    <row r="1417" s="13" customFormat="1">
      <c r="A1417" s="13"/>
      <c r="B1417" s="237"/>
      <c r="C1417" s="238"/>
      <c r="D1417" s="232" t="s">
        <v>138</v>
      </c>
      <c r="E1417" s="239" t="s">
        <v>1</v>
      </c>
      <c r="F1417" s="240" t="s">
        <v>712</v>
      </c>
      <c r="G1417" s="238"/>
      <c r="H1417" s="241">
        <v>15.081</v>
      </c>
      <c r="I1417" s="242"/>
      <c r="J1417" s="238"/>
      <c r="K1417" s="238"/>
      <c r="L1417" s="243"/>
      <c r="M1417" s="244"/>
      <c r="N1417" s="245"/>
      <c r="O1417" s="245"/>
      <c r="P1417" s="245"/>
      <c r="Q1417" s="245"/>
      <c r="R1417" s="245"/>
      <c r="S1417" s="245"/>
      <c r="T1417" s="246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7" t="s">
        <v>138</v>
      </c>
      <c r="AU1417" s="247" t="s">
        <v>89</v>
      </c>
      <c r="AV1417" s="13" t="s">
        <v>89</v>
      </c>
      <c r="AW1417" s="13" t="s">
        <v>34</v>
      </c>
      <c r="AX1417" s="13" t="s">
        <v>79</v>
      </c>
      <c r="AY1417" s="247" t="s">
        <v>127</v>
      </c>
    </row>
    <row r="1418" s="13" customFormat="1">
      <c r="A1418" s="13"/>
      <c r="B1418" s="237"/>
      <c r="C1418" s="238"/>
      <c r="D1418" s="232" t="s">
        <v>138</v>
      </c>
      <c r="E1418" s="239" t="s">
        <v>1</v>
      </c>
      <c r="F1418" s="240" t="s">
        <v>713</v>
      </c>
      <c r="G1418" s="238"/>
      <c r="H1418" s="241">
        <v>4.556</v>
      </c>
      <c r="I1418" s="242"/>
      <c r="J1418" s="238"/>
      <c r="K1418" s="238"/>
      <c r="L1418" s="243"/>
      <c r="M1418" s="244"/>
      <c r="N1418" s="245"/>
      <c r="O1418" s="245"/>
      <c r="P1418" s="245"/>
      <c r="Q1418" s="245"/>
      <c r="R1418" s="245"/>
      <c r="S1418" s="245"/>
      <c r="T1418" s="246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7" t="s">
        <v>138</v>
      </c>
      <c r="AU1418" s="247" t="s">
        <v>89</v>
      </c>
      <c r="AV1418" s="13" t="s">
        <v>89</v>
      </c>
      <c r="AW1418" s="13" t="s">
        <v>34</v>
      </c>
      <c r="AX1418" s="13" t="s">
        <v>79</v>
      </c>
      <c r="AY1418" s="247" t="s">
        <v>127</v>
      </c>
    </row>
    <row r="1419" s="13" customFormat="1">
      <c r="A1419" s="13"/>
      <c r="B1419" s="237"/>
      <c r="C1419" s="238"/>
      <c r="D1419" s="232" t="s">
        <v>138</v>
      </c>
      <c r="E1419" s="239" t="s">
        <v>1</v>
      </c>
      <c r="F1419" s="240" t="s">
        <v>714</v>
      </c>
      <c r="G1419" s="238"/>
      <c r="H1419" s="241">
        <v>5.5759999999999996</v>
      </c>
      <c r="I1419" s="242"/>
      <c r="J1419" s="238"/>
      <c r="K1419" s="238"/>
      <c r="L1419" s="243"/>
      <c r="M1419" s="244"/>
      <c r="N1419" s="245"/>
      <c r="O1419" s="245"/>
      <c r="P1419" s="245"/>
      <c r="Q1419" s="245"/>
      <c r="R1419" s="245"/>
      <c r="S1419" s="245"/>
      <c r="T1419" s="246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7" t="s">
        <v>138</v>
      </c>
      <c r="AU1419" s="247" t="s">
        <v>89</v>
      </c>
      <c r="AV1419" s="13" t="s">
        <v>89</v>
      </c>
      <c r="AW1419" s="13" t="s">
        <v>34</v>
      </c>
      <c r="AX1419" s="13" t="s">
        <v>79</v>
      </c>
      <c r="AY1419" s="247" t="s">
        <v>127</v>
      </c>
    </row>
    <row r="1420" s="13" customFormat="1">
      <c r="A1420" s="13"/>
      <c r="B1420" s="237"/>
      <c r="C1420" s="238"/>
      <c r="D1420" s="232" t="s">
        <v>138</v>
      </c>
      <c r="E1420" s="239" t="s">
        <v>1</v>
      </c>
      <c r="F1420" s="240" t="s">
        <v>715</v>
      </c>
      <c r="G1420" s="238"/>
      <c r="H1420" s="241">
        <v>3.0259999999999998</v>
      </c>
      <c r="I1420" s="242"/>
      <c r="J1420" s="238"/>
      <c r="K1420" s="238"/>
      <c r="L1420" s="243"/>
      <c r="M1420" s="244"/>
      <c r="N1420" s="245"/>
      <c r="O1420" s="245"/>
      <c r="P1420" s="245"/>
      <c r="Q1420" s="245"/>
      <c r="R1420" s="245"/>
      <c r="S1420" s="245"/>
      <c r="T1420" s="246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7" t="s">
        <v>138</v>
      </c>
      <c r="AU1420" s="247" t="s">
        <v>89</v>
      </c>
      <c r="AV1420" s="13" t="s">
        <v>89</v>
      </c>
      <c r="AW1420" s="13" t="s">
        <v>34</v>
      </c>
      <c r="AX1420" s="13" t="s">
        <v>79</v>
      </c>
      <c r="AY1420" s="247" t="s">
        <v>127</v>
      </c>
    </row>
    <row r="1421" s="13" customFormat="1">
      <c r="A1421" s="13"/>
      <c r="B1421" s="237"/>
      <c r="C1421" s="238"/>
      <c r="D1421" s="232" t="s">
        <v>138</v>
      </c>
      <c r="E1421" s="239" t="s">
        <v>1</v>
      </c>
      <c r="F1421" s="240" t="s">
        <v>716</v>
      </c>
      <c r="G1421" s="238"/>
      <c r="H1421" s="241">
        <v>4.1479999999999997</v>
      </c>
      <c r="I1421" s="242"/>
      <c r="J1421" s="238"/>
      <c r="K1421" s="238"/>
      <c r="L1421" s="243"/>
      <c r="M1421" s="244"/>
      <c r="N1421" s="245"/>
      <c r="O1421" s="245"/>
      <c r="P1421" s="245"/>
      <c r="Q1421" s="245"/>
      <c r="R1421" s="245"/>
      <c r="S1421" s="245"/>
      <c r="T1421" s="246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7" t="s">
        <v>138</v>
      </c>
      <c r="AU1421" s="247" t="s">
        <v>89</v>
      </c>
      <c r="AV1421" s="13" t="s">
        <v>89</v>
      </c>
      <c r="AW1421" s="13" t="s">
        <v>34</v>
      </c>
      <c r="AX1421" s="13" t="s">
        <v>79</v>
      </c>
      <c r="AY1421" s="247" t="s">
        <v>127</v>
      </c>
    </row>
    <row r="1422" s="13" customFormat="1">
      <c r="A1422" s="13"/>
      <c r="B1422" s="237"/>
      <c r="C1422" s="238"/>
      <c r="D1422" s="232" t="s">
        <v>138</v>
      </c>
      <c r="E1422" s="239" t="s">
        <v>1</v>
      </c>
      <c r="F1422" s="240" t="s">
        <v>717</v>
      </c>
      <c r="G1422" s="238"/>
      <c r="H1422" s="241">
        <v>62.713000000000001</v>
      </c>
      <c r="I1422" s="242"/>
      <c r="J1422" s="238"/>
      <c r="K1422" s="238"/>
      <c r="L1422" s="243"/>
      <c r="M1422" s="244"/>
      <c r="N1422" s="245"/>
      <c r="O1422" s="245"/>
      <c r="P1422" s="245"/>
      <c r="Q1422" s="245"/>
      <c r="R1422" s="245"/>
      <c r="S1422" s="245"/>
      <c r="T1422" s="246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7" t="s">
        <v>138</v>
      </c>
      <c r="AU1422" s="247" t="s">
        <v>89</v>
      </c>
      <c r="AV1422" s="13" t="s">
        <v>89</v>
      </c>
      <c r="AW1422" s="13" t="s">
        <v>34</v>
      </c>
      <c r="AX1422" s="13" t="s">
        <v>79</v>
      </c>
      <c r="AY1422" s="247" t="s">
        <v>127</v>
      </c>
    </row>
    <row r="1423" s="13" customFormat="1">
      <c r="A1423" s="13"/>
      <c r="B1423" s="237"/>
      <c r="C1423" s="238"/>
      <c r="D1423" s="232" t="s">
        <v>138</v>
      </c>
      <c r="E1423" s="239" t="s">
        <v>1</v>
      </c>
      <c r="F1423" s="240" t="s">
        <v>718</v>
      </c>
      <c r="G1423" s="238"/>
      <c r="H1423" s="241">
        <v>139.429</v>
      </c>
      <c r="I1423" s="242"/>
      <c r="J1423" s="238"/>
      <c r="K1423" s="238"/>
      <c r="L1423" s="243"/>
      <c r="M1423" s="244"/>
      <c r="N1423" s="245"/>
      <c r="O1423" s="245"/>
      <c r="P1423" s="245"/>
      <c r="Q1423" s="245"/>
      <c r="R1423" s="245"/>
      <c r="S1423" s="245"/>
      <c r="T1423" s="246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7" t="s">
        <v>138</v>
      </c>
      <c r="AU1423" s="247" t="s">
        <v>89</v>
      </c>
      <c r="AV1423" s="13" t="s">
        <v>89</v>
      </c>
      <c r="AW1423" s="13" t="s">
        <v>34</v>
      </c>
      <c r="AX1423" s="13" t="s">
        <v>79</v>
      </c>
      <c r="AY1423" s="247" t="s">
        <v>127</v>
      </c>
    </row>
    <row r="1424" s="13" customFormat="1">
      <c r="A1424" s="13"/>
      <c r="B1424" s="237"/>
      <c r="C1424" s="238"/>
      <c r="D1424" s="232" t="s">
        <v>138</v>
      </c>
      <c r="E1424" s="239" t="s">
        <v>1</v>
      </c>
      <c r="F1424" s="240" t="s">
        <v>719</v>
      </c>
      <c r="G1424" s="238"/>
      <c r="H1424" s="241">
        <v>44.765999999999998</v>
      </c>
      <c r="I1424" s="242"/>
      <c r="J1424" s="238"/>
      <c r="K1424" s="238"/>
      <c r="L1424" s="243"/>
      <c r="M1424" s="244"/>
      <c r="N1424" s="245"/>
      <c r="O1424" s="245"/>
      <c r="P1424" s="245"/>
      <c r="Q1424" s="245"/>
      <c r="R1424" s="245"/>
      <c r="S1424" s="245"/>
      <c r="T1424" s="246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7" t="s">
        <v>138</v>
      </c>
      <c r="AU1424" s="247" t="s">
        <v>89</v>
      </c>
      <c r="AV1424" s="13" t="s">
        <v>89</v>
      </c>
      <c r="AW1424" s="13" t="s">
        <v>34</v>
      </c>
      <c r="AX1424" s="13" t="s">
        <v>79</v>
      </c>
      <c r="AY1424" s="247" t="s">
        <v>127</v>
      </c>
    </row>
    <row r="1425" s="13" customFormat="1">
      <c r="A1425" s="13"/>
      <c r="B1425" s="237"/>
      <c r="C1425" s="238"/>
      <c r="D1425" s="232" t="s">
        <v>138</v>
      </c>
      <c r="E1425" s="239" t="s">
        <v>1</v>
      </c>
      <c r="F1425" s="240" t="s">
        <v>720</v>
      </c>
      <c r="G1425" s="238"/>
      <c r="H1425" s="241">
        <v>35.948999999999998</v>
      </c>
      <c r="I1425" s="242"/>
      <c r="J1425" s="238"/>
      <c r="K1425" s="238"/>
      <c r="L1425" s="243"/>
      <c r="M1425" s="244"/>
      <c r="N1425" s="245"/>
      <c r="O1425" s="245"/>
      <c r="P1425" s="245"/>
      <c r="Q1425" s="245"/>
      <c r="R1425" s="245"/>
      <c r="S1425" s="245"/>
      <c r="T1425" s="246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7" t="s">
        <v>138</v>
      </c>
      <c r="AU1425" s="247" t="s">
        <v>89</v>
      </c>
      <c r="AV1425" s="13" t="s">
        <v>89</v>
      </c>
      <c r="AW1425" s="13" t="s">
        <v>34</v>
      </c>
      <c r="AX1425" s="13" t="s">
        <v>79</v>
      </c>
      <c r="AY1425" s="247" t="s">
        <v>127</v>
      </c>
    </row>
    <row r="1426" s="13" customFormat="1">
      <c r="A1426" s="13"/>
      <c r="B1426" s="237"/>
      <c r="C1426" s="238"/>
      <c r="D1426" s="232" t="s">
        <v>138</v>
      </c>
      <c r="E1426" s="239" t="s">
        <v>1</v>
      </c>
      <c r="F1426" s="240" t="s">
        <v>721</v>
      </c>
      <c r="G1426" s="238"/>
      <c r="H1426" s="241">
        <v>35.259</v>
      </c>
      <c r="I1426" s="242"/>
      <c r="J1426" s="238"/>
      <c r="K1426" s="238"/>
      <c r="L1426" s="243"/>
      <c r="M1426" s="244"/>
      <c r="N1426" s="245"/>
      <c r="O1426" s="245"/>
      <c r="P1426" s="245"/>
      <c r="Q1426" s="245"/>
      <c r="R1426" s="245"/>
      <c r="S1426" s="245"/>
      <c r="T1426" s="246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7" t="s">
        <v>138</v>
      </c>
      <c r="AU1426" s="247" t="s">
        <v>89</v>
      </c>
      <c r="AV1426" s="13" t="s">
        <v>89</v>
      </c>
      <c r="AW1426" s="13" t="s">
        <v>34</v>
      </c>
      <c r="AX1426" s="13" t="s">
        <v>79</v>
      </c>
      <c r="AY1426" s="247" t="s">
        <v>127</v>
      </c>
    </row>
    <row r="1427" s="13" customFormat="1">
      <c r="A1427" s="13"/>
      <c r="B1427" s="237"/>
      <c r="C1427" s="238"/>
      <c r="D1427" s="232" t="s">
        <v>138</v>
      </c>
      <c r="E1427" s="239" t="s">
        <v>1</v>
      </c>
      <c r="F1427" s="240" t="s">
        <v>722</v>
      </c>
      <c r="G1427" s="238"/>
      <c r="H1427" s="241">
        <v>4.633</v>
      </c>
      <c r="I1427" s="242"/>
      <c r="J1427" s="238"/>
      <c r="K1427" s="238"/>
      <c r="L1427" s="243"/>
      <c r="M1427" s="244"/>
      <c r="N1427" s="245"/>
      <c r="O1427" s="245"/>
      <c r="P1427" s="245"/>
      <c r="Q1427" s="245"/>
      <c r="R1427" s="245"/>
      <c r="S1427" s="245"/>
      <c r="T1427" s="246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7" t="s">
        <v>138</v>
      </c>
      <c r="AU1427" s="247" t="s">
        <v>89</v>
      </c>
      <c r="AV1427" s="13" t="s">
        <v>89</v>
      </c>
      <c r="AW1427" s="13" t="s">
        <v>34</v>
      </c>
      <c r="AX1427" s="13" t="s">
        <v>79</v>
      </c>
      <c r="AY1427" s="247" t="s">
        <v>127</v>
      </c>
    </row>
    <row r="1428" s="13" customFormat="1">
      <c r="A1428" s="13"/>
      <c r="B1428" s="237"/>
      <c r="C1428" s="238"/>
      <c r="D1428" s="232" t="s">
        <v>138</v>
      </c>
      <c r="E1428" s="239" t="s">
        <v>1</v>
      </c>
      <c r="F1428" s="240" t="s">
        <v>723</v>
      </c>
      <c r="G1428" s="238"/>
      <c r="H1428" s="241">
        <v>93.126999999999995</v>
      </c>
      <c r="I1428" s="242"/>
      <c r="J1428" s="238"/>
      <c r="K1428" s="238"/>
      <c r="L1428" s="243"/>
      <c r="M1428" s="244"/>
      <c r="N1428" s="245"/>
      <c r="O1428" s="245"/>
      <c r="P1428" s="245"/>
      <c r="Q1428" s="245"/>
      <c r="R1428" s="245"/>
      <c r="S1428" s="245"/>
      <c r="T1428" s="246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7" t="s">
        <v>138</v>
      </c>
      <c r="AU1428" s="247" t="s">
        <v>89</v>
      </c>
      <c r="AV1428" s="13" t="s">
        <v>89</v>
      </c>
      <c r="AW1428" s="13" t="s">
        <v>34</v>
      </c>
      <c r="AX1428" s="13" t="s">
        <v>79</v>
      </c>
      <c r="AY1428" s="247" t="s">
        <v>127</v>
      </c>
    </row>
    <row r="1429" s="13" customFormat="1">
      <c r="A1429" s="13"/>
      <c r="B1429" s="237"/>
      <c r="C1429" s="238"/>
      <c r="D1429" s="232" t="s">
        <v>138</v>
      </c>
      <c r="E1429" s="239" t="s">
        <v>1</v>
      </c>
      <c r="F1429" s="240" t="s">
        <v>724</v>
      </c>
      <c r="G1429" s="238"/>
      <c r="H1429" s="241">
        <v>49.226999999999997</v>
      </c>
      <c r="I1429" s="242"/>
      <c r="J1429" s="238"/>
      <c r="K1429" s="238"/>
      <c r="L1429" s="243"/>
      <c r="M1429" s="244"/>
      <c r="N1429" s="245"/>
      <c r="O1429" s="245"/>
      <c r="P1429" s="245"/>
      <c r="Q1429" s="245"/>
      <c r="R1429" s="245"/>
      <c r="S1429" s="245"/>
      <c r="T1429" s="246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7" t="s">
        <v>138</v>
      </c>
      <c r="AU1429" s="247" t="s">
        <v>89</v>
      </c>
      <c r="AV1429" s="13" t="s">
        <v>89</v>
      </c>
      <c r="AW1429" s="13" t="s">
        <v>34</v>
      </c>
      <c r="AX1429" s="13" t="s">
        <v>79</v>
      </c>
      <c r="AY1429" s="247" t="s">
        <v>127</v>
      </c>
    </row>
    <row r="1430" s="15" customFormat="1">
      <c r="A1430" s="15"/>
      <c r="B1430" s="262"/>
      <c r="C1430" s="263"/>
      <c r="D1430" s="232" t="s">
        <v>138</v>
      </c>
      <c r="E1430" s="264" t="s">
        <v>1</v>
      </c>
      <c r="F1430" s="265" t="s">
        <v>280</v>
      </c>
      <c r="G1430" s="263"/>
      <c r="H1430" s="266">
        <v>855.34299999999996</v>
      </c>
      <c r="I1430" s="267"/>
      <c r="J1430" s="263"/>
      <c r="K1430" s="263"/>
      <c r="L1430" s="268"/>
      <c r="M1430" s="269"/>
      <c r="N1430" s="270"/>
      <c r="O1430" s="270"/>
      <c r="P1430" s="270"/>
      <c r="Q1430" s="270"/>
      <c r="R1430" s="270"/>
      <c r="S1430" s="270"/>
      <c r="T1430" s="271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72" t="s">
        <v>138</v>
      </c>
      <c r="AU1430" s="272" t="s">
        <v>89</v>
      </c>
      <c r="AV1430" s="15" t="s">
        <v>147</v>
      </c>
      <c r="AW1430" s="15" t="s">
        <v>34</v>
      </c>
      <c r="AX1430" s="15" t="s">
        <v>79</v>
      </c>
      <c r="AY1430" s="272" t="s">
        <v>127</v>
      </c>
    </row>
    <row r="1431" s="13" customFormat="1">
      <c r="A1431" s="13"/>
      <c r="B1431" s="237"/>
      <c r="C1431" s="238"/>
      <c r="D1431" s="232" t="s">
        <v>138</v>
      </c>
      <c r="E1431" s="239" t="s">
        <v>1</v>
      </c>
      <c r="F1431" s="240" t="s">
        <v>696</v>
      </c>
      <c r="G1431" s="238"/>
      <c r="H1431" s="241">
        <v>11.875</v>
      </c>
      <c r="I1431" s="242"/>
      <c r="J1431" s="238"/>
      <c r="K1431" s="238"/>
      <c r="L1431" s="243"/>
      <c r="M1431" s="244"/>
      <c r="N1431" s="245"/>
      <c r="O1431" s="245"/>
      <c r="P1431" s="245"/>
      <c r="Q1431" s="245"/>
      <c r="R1431" s="245"/>
      <c r="S1431" s="245"/>
      <c r="T1431" s="246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7" t="s">
        <v>138</v>
      </c>
      <c r="AU1431" s="247" t="s">
        <v>89</v>
      </c>
      <c r="AV1431" s="13" t="s">
        <v>89</v>
      </c>
      <c r="AW1431" s="13" t="s">
        <v>34</v>
      </c>
      <c r="AX1431" s="13" t="s">
        <v>79</v>
      </c>
      <c r="AY1431" s="247" t="s">
        <v>127</v>
      </c>
    </row>
    <row r="1432" s="13" customFormat="1">
      <c r="A1432" s="13"/>
      <c r="B1432" s="237"/>
      <c r="C1432" s="238"/>
      <c r="D1432" s="232" t="s">
        <v>138</v>
      </c>
      <c r="E1432" s="239" t="s">
        <v>1</v>
      </c>
      <c r="F1432" s="240" t="s">
        <v>697</v>
      </c>
      <c r="G1432" s="238"/>
      <c r="H1432" s="241">
        <v>2.04</v>
      </c>
      <c r="I1432" s="242"/>
      <c r="J1432" s="238"/>
      <c r="K1432" s="238"/>
      <c r="L1432" s="243"/>
      <c r="M1432" s="244"/>
      <c r="N1432" s="245"/>
      <c r="O1432" s="245"/>
      <c r="P1432" s="245"/>
      <c r="Q1432" s="245"/>
      <c r="R1432" s="245"/>
      <c r="S1432" s="245"/>
      <c r="T1432" s="246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7" t="s">
        <v>138</v>
      </c>
      <c r="AU1432" s="247" t="s">
        <v>89</v>
      </c>
      <c r="AV1432" s="13" t="s">
        <v>89</v>
      </c>
      <c r="AW1432" s="13" t="s">
        <v>34</v>
      </c>
      <c r="AX1432" s="13" t="s">
        <v>79</v>
      </c>
      <c r="AY1432" s="247" t="s">
        <v>127</v>
      </c>
    </row>
    <row r="1433" s="15" customFormat="1">
      <c r="A1433" s="15"/>
      <c r="B1433" s="262"/>
      <c r="C1433" s="263"/>
      <c r="D1433" s="232" t="s">
        <v>138</v>
      </c>
      <c r="E1433" s="264" t="s">
        <v>1</v>
      </c>
      <c r="F1433" s="265" t="s">
        <v>280</v>
      </c>
      <c r="G1433" s="263"/>
      <c r="H1433" s="266">
        <v>13.914999999999999</v>
      </c>
      <c r="I1433" s="267"/>
      <c r="J1433" s="263"/>
      <c r="K1433" s="263"/>
      <c r="L1433" s="268"/>
      <c r="M1433" s="269"/>
      <c r="N1433" s="270"/>
      <c r="O1433" s="270"/>
      <c r="P1433" s="270"/>
      <c r="Q1433" s="270"/>
      <c r="R1433" s="270"/>
      <c r="S1433" s="270"/>
      <c r="T1433" s="271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2" t="s">
        <v>138</v>
      </c>
      <c r="AU1433" s="272" t="s">
        <v>89</v>
      </c>
      <c r="AV1433" s="15" t="s">
        <v>147</v>
      </c>
      <c r="AW1433" s="15" t="s">
        <v>34</v>
      </c>
      <c r="AX1433" s="15" t="s">
        <v>79</v>
      </c>
      <c r="AY1433" s="272" t="s">
        <v>127</v>
      </c>
    </row>
    <row r="1434" s="14" customFormat="1">
      <c r="A1434" s="14"/>
      <c r="B1434" s="248"/>
      <c r="C1434" s="249"/>
      <c r="D1434" s="232" t="s">
        <v>138</v>
      </c>
      <c r="E1434" s="250" t="s">
        <v>1</v>
      </c>
      <c r="F1434" s="251" t="s">
        <v>176</v>
      </c>
      <c r="G1434" s="249"/>
      <c r="H1434" s="252">
        <v>869.25799999999992</v>
      </c>
      <c r="I1434" s="253"/>
      <c r="J1434" s="249"/>
      <c r="K1434" s="249"/>
      <c r="L1434" s="254"/>
      <c r="M1434" s="255"/>
      <c r="N1434" s="256"/>
      <c r="O1434" s="256"/>
      <c r="P1434" s="256"/>
      <c r="Q1434" s="256"/>
      <c r="R1434" s="256"/>
      <c r="S1434" s="256"/>
      <c r="T1434" s="257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8" t="s">
        <v>138</v>
      </c>
      <c r="AU1434" s="258" t="s">
        <v>89</v>
      </c>
      <c r="AV1434" s="14" t="s">
        <v>134</v>
      </c>
      <c r="AW1434" s="14" t="s">
        <v>34</v>
      </c>
      <c r="AX1434" s="14" t="s">
        <v>87</v>
      </c>
      <c r="AY1434" s="258" t="s">
        <v>127</v>
      </c>
    </row>
    <row r="1435" s="2" customFormat="1">
      <c r="A1435" s="39"/>
      <c r="B1435" s="40"/>
      <c r="C1435" s="219" t="s">
        <v>1779</v>
      </c>
      <c r="D1435" s="219" t="s">
        <v>130</v>
      </c>
      <c r="E1435" s="220" t="s">
        <v>1780</v>
      </c>
      <c r="F1435" s="221" t="s">
        <v>1781</v>
      </c>
      <c r="G1435" s="222" t="s">
        <v>205</v>
      </c>
      <c r="H1435" s="223">
        <v>869.25800000000004</v>
      </c>
      <c r="I1435" s="224"/>
      <c r="J1435" s="225">
        <f>ROUND(I1435*H1435,2)</f>
        <v>0</v>
      </c>
      <c r="K1435" s="221" t="s">
        <v>1</v>
      </c>
      <c r="L1435" s="45"/>
      <c r="M1435" s="226" t="s">
        <v>1</v>
      </c>
      <c r="N1435" s="227" t="s">
        <v>44</v>
      </c>
      <c r="O1435" s="92"/>
      <c r="P1435" s="228">
        <f>O1435*H1435</f>
        <v>0</v>
      </c>
      <c r="Q1435" s="228">
        <v>0.00020000000000000001</v>
      </c>
      <c r="R1435" s="228">
        <f>Q1435*H1435</f>
        <v>0.17385160000000002</v>
      </c>
      <c r="S1435" s="228">
        <v>0</v>
      </c>
      <c r="T1435" s="229">
        <f>S1435*H1435</f>
        <v>0</v>
      </c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R1435" s="230" t="s">
        <v>206</v>
      </c>
      <c r="AT1435" s="230" t="s">
        <v>130</v>
      </c>
      <c r="AU1435" s="230" t="s">
        <v>89</v>
      </c>
      <c r="AY1435" s="18" t="s">
        <v>127</v>
      </c>
      <c r="BE1435" s="231">
        <f>IF(N1435="základní",J1435,0)</f>
        <v>0</v>
      </c>
      <c r="BF1435" s="231">
        <f>IF(N1435="snížená",J1435,0)</f>
        <v>0</v>
      </c>
      <c r="BG1435" s="231">
        <f>IF(N1435="zákl. přenesená",J1435,0)</f>
        <v>0</v>
      </c>
      <c r="BH1435" s="231">
        <f>IF(N1435="sníž. přenesená",J1435,0)</f>
        <v>0</v>
      </c>
      <c r="BI1435" s="231">
        <f>IF(N1435="nulová",J1435,0)</f>
        <v>0</v>
      </c>
      <c r="BJ1435" s="18" t="s">
        <v>87</v>
      </c>
      <c r="BK1435" s="231">
        <f>ROUND(I1435*H1435,2)</f>
        <v>0</v>
      </c>
      <c r="BL1435" s="18" t="s">
        <v>206</v>
      </c>
      <c r="BM1435" s="230" t="s">
        <v>1782</v>
      </c>
    </row>
    <row r="1436" s="2" customFormat="1">
      <c r="A1436" s="39"/>
      <c r="B1436" s="40"/>
      <c r="C1436" s="41"/>
      <c r="D1436" s="232" t="s">
        <v>136</v>
      </c>
      <c r="E1436" s="41"/>
      <c r="F1436" s="233" t="s">
        <v>1783</v>
      </c>
      <c r="G1436" s="41"/>
      <c r="H1436" s="41"/>
      <c r="I1436" s="234"/>
      <c r="J1436" s="41"/>
      <c r="K1436" s="41"/>
      <c r="L1436" s="45"/>
      <c r="M1436" s="235"/>
      <c r="N1436" s="236"/>
      <c r="O1436" s="92"/>
      <c r="P1436" s="92"/>
      <c r="Q1436" s="92"/>
      <c r="R1436" s="92"/>
      <c r="S1436" s="92"/>
      <c r="T1436" s="93"/>
      <c r="U1436" s="39"/>
      <c r="V1436" s="39"/>
      <c r="W1436" s="39"/>
      <c r="X1436" s="39"/>
      <c r="Y1436" s="39"/>
      <c r="Z1436" s="39"/>
      <c r="AA1436" s="39"/>
      <c r="AB1436" s="39"/>
      <c r="AC1436" s="39"/>
      <c r="AD1436" s="39"/>
      <c r="AE1436" s="39"/>
      <c r="AT1436" s="18" t="s">
        <v>136</v>
      </c>
      <c r="AU1436" s="18" t="s">
        <v>89</v>
      </c>
    </row>
    <row r="1437" s="13" customFormat="1">
      <c r="A1437" s="13"/>
      <c r="B1437" s="237"/>
      <c r="C1437" s="238"/>
      <c r="D1437" s="232" t="s">
        <v>138</v>
      </c>
      <c r="E1437" s="239" t="s">
        <v>1</v>
      </c>
      <c r="F1437" s="240" t="s">
        <v>702</v>
      </c>
      <c r="G1437" s="238"/>
      <c r="H1437" s="241">
        <v>34.290999999999997</v>
      </c>
      <c r="I1437" s="242"/>
      <c r="J1437" s="238"/>
      <c r="K1437" s="238"/>
      <c r="L1437" s="243"/>
      <c r="M1437" s="244"/>
      <c r="N1437" s="245"/>
      <c r="O1437" s="245"/>
      <c r="P1437" s="245"/>
      <c r="Q1437" s="245"/>
      <c r="R1437" s="245"/>
      <c r="S1437" s="245"/>
      <c r="T1437" s="246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7" t="s">
        <v>138</v>
      </c>
      <c r="AU1437" s="247" t="s">
        <v>89</v>
      </c>
      <c r="AV1437" s="13" t="s">
        <v>89</v>
      </c>
      <c r="AW1437" s="13" t="s">
        <v>34</v>
      </c>
      <c r="AX1437" s="13" t="s">
        <v>79</v>
      </c>
      <c r="AY1437" s="247" t="s">
        <v>127</v>
      </c>
    </row>
    <row r="1438" s="13" customFormat="1">
      <c r="A1438" s="13"/>
      <c r="B1438" s="237"/>
      <c r="C1438" s="238"/>
      <c r="D1438" s="232" t="s">
        <v>138</v>
      </c>
      <c r="E1438" s="239" t="s">
        <v>1</v>
      </c>
      <c r="F1438" s="240" t="s">
        <v>703</v>
      </c>
      <c r="G1438" s="238"/>
      <c r="H1438" s="241">
        <v>19.699000000000002</v>
      </c>
      <c r="I1438" s="242"/>
      <c r="J1438" s="238"/>
      <c r="K1438" s="238"/>
      <c r="L1438" s="243"/>
      <c r="M1438" s="244"/>
      <c r="N1438" s="245"/>
      <c r="O1438" s="245"/>
      <c r="P1438" s="245"/>
      <c r="Q1438" s="245"/>
      <c r="R1438" s="245"/>
      <c r="S1438" s="245"/>
      <c r="T1438" s="246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7" t="s">
        <v>138</v>
      </c>
      <c r="AU1438" s="247" t="s">
        <v>89</v>
      </c>
      <c r="AV1438" s="13" t="s">
        <v>89</v>
      </c>
      <c r="AW1438" s="13" t="s">
        <v>34</v>
      </c>
      <c r="AX1438" s="13" t="s">
        <v>79</v>
      </c>
      <c r="AY1438" s="247" t="s">
        <v>127</v>
      </c>
    </row>
    <row r="1439" s="13" customFormat="1">
      <c r="A1439" s="13"/>
      <c r="B1439" s="237"/>
      <c r="C1439" s="238"/>
      <c r="D1439" s="232" t="s">
        <v>138</v>
      </c>
      <c r="E1439" s="239" t="s">
        <v>1</v>
      </c>
      <c r="F1439" s="240" t="s">
        <v>704</v>
      </c>
      <c r="G1439" s="238"/>
      <c r="H1439" s="241">
        <v>27.783000000000001</v>
      </c>
      <c r="I1439" s="242"/>
      <c r="J1439" s="238"/>
      <c r="K1439" s="238"/>
      <c r="L1439" s="243"/>
      <c r="M1439" s="244"/>
      <c r="N1439" s="245"/>
      <c r="O1439" s="245"/>
      <c r="P1439" s="245"/>
      <c r="Q1439" s="245"/>
      <c r="R1439" s="245"/>
      <c r="S1439" s="245"/>
      <c r="T1439" s="246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7" t="s">
        <v>138</v>
      </c>
      <c r="AU1439" s="247" t="s">
        <v>89</v>
      </c>
      <c r="AV1439" s="13" t="s">
        <v>89</v>
      </c>
      <c r="AW1439" s="13" t="s">
        <v>34</v>
      </c>
      <c r="AX1439" s="13" t="s">
        <v>79</v>
      </c>
      <c r="AY1439" s="247" t="s">
        <v>127</v>
      </c>
    </row>
    <row r="1440" s="13" customFormat="1">
      <c r="A1440" s="13"/>
      <c r="B1440" s="237"/>
      <c r="C1440" s="238"/>
      <c r="D1440" s="232" t="s">
        <v>138</v>
      </c>
      <c r="E1440" s="239" t="s">
        <v>1</v>
      </c>
      <c r="F1440" s="240" t="s">
        <v>705</v>
      </c>
      <c r="G1440" s="238"/>
      <c r="H1440" s="241">
        <v>13.901999999999999</v>
      </c>
      <c r="I1440" s="242"/>
      <c r="J1440" s="238"/>
      <c r="K1440" s="238"/>
      <c r="L1440" s="243"/>
      <c r="M1440" s="244"/>
      <c r="N1440" s="245"/>
      <c r="O1440" s="245"/>
      <c r="P1440" s="245"/>
      <c r="Q1440" s="245"/>
      <c r="R1440" s="245"/>
      <c r="S1440" s="245"/>
      <c r="T1440" s="246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7" t="s">
        <v>138</v>
      </c>
      <c r="AU1440" s="247" t="s">
        <v>89</v>
      </c>
      <c r="AV1440" s="13" t="s">
        <v>89</v>
      </c>
      <c r="AW1440" s="13" t="s">
        <v>34</v>
      </c>
      <c r="AX1440" s="13" t="s">
        <v>79</v>
      </c>
      <c r="AY1440" s="247" t="s">
        <v>127</v>
      </c>
    </row>
    <row r="1441" s="13" customFormat="1">
      <c r="A1441" s="13"/>
      <c r="B1441" s="237"/>
      <c r="C1441" s="238"/>
      <c r="D1441" s="232" t="s">
        <v>138</v>
      </c>
      <c r="E1441" s="239" t="s">
        <v>1</v>
      </c>
      <c r="F1441" s="240" t="s">
        <v>706</v>
      </c>
      <c r="G1441" s="238"/>
      <c r="H1441" s="241">
        <v>28.613</v>
      </c>
      <c r="I1441" s="242"/>
      <c r="J1441" s="238"/>
      <c r="K1441" s="238"/>
      <c r="L1441" s="243"/>
      <c r="M1441" s="244"/>
      <c r="N1441" s="245"/>
      <c r="O1441" s="245"/>
      <c r="P1441" s="245"/>
      <c r="Q1441" s="245"/>
      <c r="R1441" s="245"/>
      <c r="S1441" s="245"/>
      <c r="T1441" s="246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7" t="s">
        <v>138</v>
      </c>
      <c r="AU1441" s="247" t="s">
        <v>89</v>
      </c>
      <c r="AV1441" s="13" t="s">
        <v>89</v>
      </c>
      <c r="AW1441" s="13" t="s">
        <v>34</v>
      </c>
      <c r="AX1441" s="13" t="s">
        <v>79</v>
      </c>
      <c r="AY1441" s="247" t="s">
        <v>127</v>
      </c>
    </row>
    <row r="1442" s="13" customFormat="1">
      <c r="A1442" s="13"/>
      <c r="B1442" s="237"/>
      <c r="C1442" s="238"/>
      <c r="D1442" s="232" t="s">
        <v>138</v>
      </c>
      <c r="E1442" s="239" t="s">
        <v>1</v>
      </c>
      <c r="F1442" s="240" t="s">
        <v>707</v>
      </c>
      <c r="G1442" s="238"/>
      <c r="H1442" s="241">
        <v>48.415999999999997</v>
      </c>
      <c r="I1442" s="242"/>
      <c r="J1442" s="238"/>
      <c r="K1442" s="238"/>
      <c r="L1442" s="243"/>
      <c r="M1442" s="244"/>
      <c r="N1442" s="245"/>
      <c r="O1442" s="245"/>
      <c r="P1442" s="245"/>
      <c r="Q1442" s="245"/>
      <c r="R1442" s="245"/>
      <c r="S1442" s="245"/>
      <c r="T1442" s="246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7" t="s">
        <v>138</v>
      </c>
      <c r="AU1442" s="247" t="s">
        <v>89</v>
      </c>
      <c r="AV1442" s="13" t="s">
        <v>89</v>
      </c>
      <c r="AW1442" s="13" t="s">
        <v>34</v>
      </c>
      <c r="AX1442" s="13" t="s">
        <v>79</v>
      </c>
      <c r="AY1442" s="247" t="s">
        <v>127</v>
      </c>
    </row>
    <row r="1443" s="13" customFormat="1">
      <c r="A1443" s="13"/>
      <c r="B1443" s="237"/>
      <c r="C1443" s="238"/>
      <c r="D1443" s="232" t="s">
        <v>138</v>
      </c>
      <c r="E1443" s="239" t="s">
        <v>1</v>
      </c>
      <c r="F1443" s="240" t="s">
        <v>708</v>
      </c>
      <c r="G1443" s="238"/>
      <c r="H1443" s="241">
        <v>103.04300000000001</v>
      </c>
      <c r="I1443" s="242"/>
      <c r="J1443" s="238"/>
      <c r="K1443" s="238"/>
      <c r="L1443" s="243"/>
      <c r="M1443" s="244"/>
      <c r="N1443" s="245"/>
      <c r="O1443" s="245"/>
      <c r="P1443" s="245"/>
      <c r="Q1443" s="245"/>
      <c r="R1443" s="245"/>
      <c r="S1443" s="245"/>
      <c r="T1443" s="246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7" t="s">
        <v>138</v>
      </c>
      <c r="AU1443" s="247" t="s">
        <v>89</v>
      </c>
      <c r="AV1443" s="13" t="s">
        <v>89</v>
      </c>
      <c r="AW1443" s="13" t="s">
        <v>34</v>
      </c>
      <c r="AX1443" s="13" t="s">
        <v>79</v>
      </c>
      <c r="AY1443" s="247" t="s">
        <v>127</v>
      </c>
    </row>
    <row r="1444" s="13" customFormat="1">
      <c r="A1444" s="13"/>
      <c r="B1444" s="237"/>
      <c r="C1444" s="238"/>
      <c r="D1444" s="232" t="s">
        <v>138</v>
      </c>
      <c r="E1444" s="239" t="s">
        <v>1</v>
      </c>
      <c r="F1444" s="240" t="s">
        <v>709</v>
      </c>
      <c r="G1444" s="238"/>
      <c r="H1444" s="241">
        <v>5.1299999999999999</v>
      </c>
      <c r="I1444" s="242"/>
      <c r="J1444" s="238"/>
      <c r="K1444" s="238"/>
      <c r="L1444" s="243"/>
      <c r="M1444" s="244"/>
      <c r="N1444" s="245"/>
      <c r="O1444" s="245"/>
      <c r="P1444" s="245"/>
      <c r="Q1444" s="245"/>
      <c r="R1444" s="245"/>
      <c r="S1444" s="245"/>
      <c r="T1444" s="246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7" t="s">
        <v>138</v>
      </c>
      <c r="AU1444" s="247" t="s">
        <v>89</v>
      </c>
      <c r="AV1444" s="13" t="s">
        <v>89</v>
      </c>
      <c r="AW1444" s="13" t="s">
        <v>34</v>
      </c>
      <c r="AX1444" s="13" t="s">
        <v>79</v>
      </c>
      <c r="AY1444" s="247" t="s">
        <v>127</v>
      </c>
    </row>
    <row r="1445" s="13" customFormat="1">
      <c r="A1445" s="13"/>
      <c r="B1445" s="237"/>
      <c r="C1445" s="238"/>
      <c r="D1445" s="232" t="s">
        <v>138</v>
      </c>
      <c r="E1445" s="239" t="s">
        <v>1</v>
      </c>
      <c r="F1445" s="240" t="s">
        <v>710</v>
      </c>
      <c r="G1445" s="238"/>
      <c r="H1445" s="241">
        <v>42.070999999999998</v>
      </c>
      <c r="I1445" s="242"/>
      <c r="J1445" s="238"/>
      <c r="K1445" s="238"/>
      <c r="L1445" s="243"/>
      <c r="M1445" s="244"/>
      <c r="N1445" s="245"/>
      <c r="O1445" s="245"/>
      <c r="P1445" s="245"/>
      <c r="Q1445" s="245"/>
      <c r="R1445" s="245"/>
      <c r="S1445" s="245"/>
      <c r="T1445" s="246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7" t="s">
        <v>138</v>
      </c>
      <c r="AU1445" s="247" t="s">
        <v>89</v>
      </c>
      <c r="AV1445" s="13" t="s">
        <v>89</v>
      </c>
      <c r="AW1445" s="13" t="s">
        <v>34</v>
      </c>
      <c r="AX1445" s="13" t="s">
        <v>79</v>
      </c>
      <c r="AY1445" s="247" t="s">
        <v>127</v>
      </c>
    </row>
    <row r="1446" s="13" customFormat="1">
      <c r="A1446" s="13"/>
      <c r="B1446" s="237"/>
      <c r="C1446" s="238"/>
      <c r="D1446" s="232" t="s">
        <v>138</v>
      </c>
      <c r="E1446" s="239" t="s">
        <v>1</v>
      </c>
      <c r="F1446" s="240" t="s">
        <v>711</v>
      </c>
      <c r="G1446" s="238"/>
      <c r="H1446" s="241">
        <v>34.905000000000001</v>
      </c>
      <c r="I1446" s="242"/>
      <c r="J1446" s="238"/>
      <c r="K1446" s="238"/>
      <c r="L1446" s="243"/>
      <c r="M1446" s="244"/>
      <c r="N1446" s="245"/>
      <c r="O1446" s="245"/>
      <c r="P1446" s="245"/>
      <c r="Q1446" s="245"/>
      <c r="R1446" s="245"/>
      <c r="S1446" s="245"/>
      <c r="T1446" s="246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7" t="s">
        <v>138</v>
      </c>
      <c r="AU1446" s="247" t="s">
        <v>89</v>
      </c>
      <c r="AV1446" s="13" t="s">
        <v>89</v>
      </c>
      <c r="AW1446" s="13" t="s">
        <v>34</v>
      </c>
      <c r="AX1446" s="13" t="s">
        <v>79</v>
      </c>
      <c r="AY1446" s="247" t="s">
        <v>127</v>
      </c>
    </row>
    <row r="1447" s="13" customFormat="1">
      <c r="A1447" s="13"/>
      <c r="B1447" s="237"/>
      <c r="C1447" s="238"/>
      <c r="D1447" s="232" t="s">
        <v>138</v>
      </c>
      <c r="E1447" s="239" t="s">
        <v>1</v>
      </c>
      <c r="F1447" s="240" t="s">
        <v>712</v>
      </c>
      <c r="G1447" s="238"/>
      <c r="H1447" s="241">
        <v>15.081</v>
      </c>
      <c r="I1447" s="242"/>
      <c r="J1447" s="238"/>
      <c r="K1447" s="238"/>
      <c r="L1447" s="243"/>
      <c r="M1447" s="244"/>
      <c r="N1447" s="245"/>
      <c r="O1447" s="245"/>
      <c r="P1447" s="245"/>
      <c r="Q1447" s="245"/>
      <c r="R1447" s="245"/>
      <c r="S1447" s="245"/>
      <c r="T1447" s="246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47" t="s">
        <v>138</v>
      </c>
      <c r="AU1447" s="247" t="s">
        <v>89</v>
      </c>
      <c r="AV1447" s="13" t="s">
        <v>89</v>
      </c>
      <c r="AW1447" s="13" t="s">
        <v>34</v>
      </c>
      <c r="AX1447" s="13" t="s">
        <v>79</v>
      </c>
      <c r="AY1447" s="247" t="s">
        <v>127</v>
      </c>
    </row>
    <row r="1448" s="13" customFormat="1">
      <c r="A1448" s="13"/>
      <c r="B1448" s="237"/>
      <c r="C1448" s="238"/>
      <c r="D1448" s="232" t="s">
        <v>138</v>
      </c>
      <c r="E1448" s="239" t="s">
        <v>1</v>
      </c>
      <c r="F1448" s="240" t="s">
        <v>713</v>
      </c>
      <c r="G1448" s="238"/>
      <c r="H1448" s="241">
        <v>4.556</v>
      </c>
      <c r="I1448" s="242"/>
      <c r="J1448" s="238"/>
      <c r="K1448" s="238"/>
      <c r="L1448" s="243"/>
      <c r="M1448" s="244"/>
      <c r="N1448" s="245"/>
      <c r="O1448" s="245"/>
      <c r="P1448" s="245"/>
      <c r="Q1448" s="245"/>
      <c r="R1448" s="245"/>
      <c r="S1448" s="245"/>
      <c r="T1448" s="246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7" t="s">
        <v>138</v>
      </c>
      <c r="AU1448" s="247" t="s">
        <v>89</v>
      </c>
      <c r="AV1448" s="13" t="s">
        <v>89</v>
      </c>
      <c r="AW1448" s="13" t="s">
        <v>34</v>
      </c>
      <c r="AX1448" s="13" t="s">
        <v>79</v>
      </c>
      <c r="AY1448" s="247" t="s">
        <v>127</v>
      </c>
    </row>
    <row r="1449" s="13" customFormat="1">
      <c r="A1449" s="13"/>
      <c r="B1449" s="237"/>
      <c r="C1449" s="238"/>
      <c r="D1449" s="232" t="s">
        <v>138</v>
      </c>
      <c r="E1449" s="239" t="s">
        <v>1</v>
      </c>
      <c r="F1449" s="240" t="s">
        <v>714</v>
      </c>
      <c r="G1449" s="238"/>
      <c r="H1449" s="241">
        <v>5.5759999999999996</v>
      </c>
      <c r="I1449" s="242"/>
      <c r="J1449" s="238"/>
      <c r="K1449" s="238"/>
      <c r="L1449" s="243"/>
      <c r="M1449" s="244"/>
      <c r="N1449" s="245"/>
      <c r="O1449" s="245"/>
      <c r="P1449" s="245"/>
      <c r="Q1449" s="245"/>
      <c r="R1449" s="245"/>
      <c r="S1449" s="245"/>
      <c r="T1449" s="246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7" t="s">
        <v>138</v>
      </c>
      <c r="AU1449" s="247" t="s">
        <v>89</v>
      </c>
      <c r="AV1449" s="13" t="s">
        <v>89</v>
      </c>
      <c r="AW1449" s="13" t="s">
        <v>34</v>
      </c>
      <c r="AX1449" s="13" t="s">
        <v>79</v>
      </c>
      <c r="AY1449" s="247" t="s">
        <v>127</v>
      </c>
    </row>
    <row r="1450" s="13" customFormat="1">
      <c r="A1450" s="13"/>
      <c r="B1450" s="237"/>
      <c r="C1450" s="238"/>
      <c r="D1450" s="232" t="s">
        <v>138</v>
      </c>
      <c r="E1450" s="239" t="s">
        <v>1</v>
      </c>
      <c r="F1450" s="240" t="s">
        <v>715</v>
      </c>
      <c r="G1450" s="238"/>
      <c r="H1450" s="241">
        <v>3.0259999999999998</v>
      </c>
      <c r="I1450" s="242"/>
      <c r="J1450" s="238"/>
      <c r="K1450" s="238"/>
      <c r="L1450" s="243"/>
      <c r="M1450" s="244"/>
      <c r="N1450" s="245"/>
      <c r="O1450" s="245"/>
      <c r="P1450" s="245"/>
      <c r="Q1450" s="245"/>
      <c r="R1450" s="245"/>
      <c r="S1450" s="245"/>
      <c r="T1450" s="246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7" t="s">
        <v>138</v>
      </c>
      <c r="AU1450" s="247" t="s">
        <v>89</v>
      </c>
      <c r="AV1450" s="13" t="s">
        <v>89</v>
      </c>
      <c r="AW1450" s="13" t="s">
        <v>34</v>
      </c>
      <c r="AX1450" s="13" t="s">
        <v>79</v>
      </c>
      <c r="AY1450" s="247" t="s">
        <v>127</v>
      </c>
    </row>
    <row r="1451" s="13" customFormat="1">
      <c r="A1451" s="13"/>
      <c r="B1451" s="237"/>
      <c r="C1451" s="238"/>
      <c r="D1451" s="232" t="s">
        <v>138</v>
      </c>
      <c r="E1451" s="239" t="s">
        <v>1</v>
      </c>
      <c r="F1451" s="240" t="s">
        <v>716</v>
      </c>
      <c r="G1451" s="238"/>
      <c r="H1451" s="241">
        <v>4.1479999999999997</v>
      </c>
      <c r="I1451" s="242"/>
      <c r="J1451" s="238"/>
      <c r="K1451" s="238"/>
      <c r="L1451" s="243"/>
      <c r="M1451" s="244"/>
      <c r="N1451" s="245"/>
      <c r="O1451" s="245"/>
      <c r="P1451" s="245"/>
      <c r="Q1451" s="245"/>
      <c r="R1451" s="245"/>
      <c r="S1451" s="245"/>
      <c r="T1451" s="246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7" t="s">
        <v>138</v>
      </c>
      <c r="AU1451" s="247" t="s">
        <v>89</v>
      </c>
      <c r="AV1451" s="13" t="s">
        <v>89</v>
      </c>
      <c r="AW1451" s="13" t="s">
        <v>34</v>
      </c>
      <c r="AX1451" s="13" t="s">
        <v>79</v>
      </c>
      <c r="AY1451" s="247" t="s">
        <v>127</v>
      </c>
    </row>
    <row r="1452" s="13" customFormat="1">
      <c r="A1452" s="13"/>
      <c r="B1452" s="237"/>
      <c r="C1452" s="238"/>
      <c r="D1452" s="232" t="s">
        <v>138</v>
      </c>
      <c r="E1452" s="239" t="s">
        <v>1</v>
      </c>
      <c r="F1452" s="240" t="s">
        <v>717</v>
      </c>
      <c r="G1452" s="238"/>
      <c r="H1452" s="241">
        <v>62.713000000000001</v>
      </c>
      <c r="I1452" s="242"/>
      <c r="J1452" s="238"/>
      <c r="K1452" s="238"/>
      <c r="L1452" s="243"/>
      <c r="M1452" s="244"/>
      <c r="N1452" s="245"/>
      <c r="O1452" s="245"/>
      <c r="P1452" s="245"/>
      <c r="Q1452" s="245"/>
      <c r="R1452" s="245"/>
      <c r="S1452" s="245"/>
      <c r="T1452" s="246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7" t="s">
        <v>138</v>
      </c>
      <c r="AU1452" s="247" t="s">
        <v>89</v>
      </c>
      <c r="AV1452" s="13" t="s">
        <v>89</v>
      </c>
      <c r="AW1452" s="13" t="s">
        <v>34</v>
      </c>
      <c r="AX1452" s="13" t="s">
        <v>79</v>
      </c>
      <c r="AY1452" s="247" t="s">
        <v>127</v>
      </c>
    </row>
    <row r="1453" s="13" customFormat="1">
      <c r="A1453" s="13"/>
      <c r="B1453" s="237"/>
      <c r="C1453" s="238"/>
      <c r="D1453" s="232" t="s">
        <v>138</v>
      </c>
      <c r="E1453" s="239" t="s">
        <v>1</v>
      </c>
      <c r="F1453" s="240" t="s">
        <v>718</v>
      </c>
      <c r="G1453" s="238"/>
      <c r="H1453" s="241">
        <v>139.429</v>
      </c>
      <c r="I1453" s="242"/>
      <c r="J1453" s="238"/>
      <c r="K1453" s="238"/>
      <c r="L1453" s="243"/>
      <c r="M1453" s="244"/>
      <c r="N1453" s="245"/>
      <c r="O1453" s="245"/>
      <c r="P1453" s="245"/>
      <c r="Q1453" s="245"/>
      <c r="R1453" s="245"/>
      <c r="S1453" s="245"/>
      <c r="T1453" s="246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7" t="s">
        <v>138</v>
      </c>
      <c r="AU1453" s="247" t="s">
        <v>89</v>
      </c>
      <c r="AV1453" s="13" t="s">
        <v>89</v>
      </c>
      <c r="AW1453" s="13" t="s">
        <v>34</v>
      </c>
      <c r="AX1453" s="13" t="s">
        <v>79</v>
      </c>
      <c r="AY1453" s="247" t="s">
        <v>127</v>
      </c>
    </row>
    <row r="1454" s="13" customFormat="1">
      <c r="A1454" s="13"/>
      <c r="B1454" s="237"/>
      <c r="C1454" s="238"/>
      <c r="D1454" s="232" t="s">
        <v>138</v>
      </c>
      <c r="E1454" s="239" t="s">
        <v>1</v>
      </c>
      <c r="F1454" s="240" t="s">
        <v>719</v>
      </c>
      <c r="G1454" s="238"/>
      <c r="H1454" s="241">
        <v>44.765999999999998</v>
      </c>
      <c r="I1454" s="242"/>
      <c r="J1454" s="238"/>
      <c r="K1454" s="238"/>
      <c r="L1454" s="243"/>
      <c r="M1454" s="244"/>
      <c r="N1454" s="245"/>
      <c r="O1454" s="245"/>
      <c r="P1454" s="245"/>
      <c r="Q1454" s="245"/>
      <c r="R1454" s="245"/>
      <c r="S1454" s="245"/>
      <c r="T1454" s="246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7" t="s">
        <v>138</v>
      </c>
      <c r="AU1454" s="247" t="s">
        <v>89</v>
      </c>
      <c r="AV1454" s="13" t="s">
        <v>89</v>
      </c>
      <c r="AW1454" s="13" t="s">
        <v>34</v>
      </c>
      <c r="AX1454" s="13" t="s">
        <v>79</v>
      </c>
      <c r="AY1454" s="247" t="s">
        <v>127</v>
      </c>
    </row>
    <row r="1455" s="13" customFormat="1">
      <c r="A1455" s="13"/>
      <c r="B1455" s="237"/>
      <c r="C1455" s="238"/>
      <c r="D1455" s="232" t="s">
        <v>138</v>
      </c>
      <c r="E1455" s="239" t="s">
        <v>1</v>
      </c>
      <c r="F1455" s="240" t="s">
        <v>720</v>
      </c>
      <c r="G1455" s="238"/>
      <c r="H1455" s="241">
        <v>35.948999999999998</v>
      </c>
      <c r="I1455" s="242"/>
      <c r="J1455" s="238"/>
      <c r="K1455" s="238"/>
      <c r="L1455" s="243"/>
      <c r="M1455" s="244"/>
      <c r="N1455" s="245"/>
      <c r="O1455" s="245"/>
      <c r="P1455" s="245"/>
      <c r="Q1455" s="245"/>
      <c r="R1455" s="245"/>
      <c r="S1455" s="245"/>
      <c r="T1455" s="246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7" t="s">
        <v>138</v>
      </c>
      <c r="AU1455" s="247" t="s">
        <v>89</v>
      </c>
      <c r="AV1455" s="13" t="s">
        <v>89</v>
      </c>
      <c r="AW1455" s="13" t="s">
        <v>34</v>
      </c>
      <c r="AX1455" s="13" t="s">
        <v>79</v>
      </c>
      <c r="AY1455" s="247" t="s">
        <v>127</v>
      </c>
    </row>
    <row r="1456" s="13" customFormat="1">
      <c r="A1456" s="13"/>
      <c r="B1456" s="237"/>
      <c r="C1456" s="238"/>
      <c r="D1456" s="232" t="s">
        <v>138</v>
      </c>
      <c r="E1456" s="239" t="s">
        <v>1</v>
      </c>
      <c r="F1456" s="240" t="s">
        <v>721</v>
      </c>
      <c r="G1456" s="238"/>
      <c r="H1456" s="241">
        <v>35.259</v>
      </c>
      <c r="I1456" s="242"/>
      <c r="J1456" s="238"/>
      <c r="K1456" s="238"/>
      <c r="L1456" s="243"/>
      <c r="M1456" s="244"/>
      <c r="N1456" s="245"/>
      <c r="O1456" s="245"/>
      <c r="P1456" s="245"/>
      <c r="Q1456" s="245"/>
      <c r="R1456" s="245"/>
      <c r="S1456" s="245"/>
      <c r="T1456" s="246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7" t="s">
        <v>138</v>
      </c>
      <c r="AU1456" s="247" t="s">
        <v>89</v>
      </c>
      <c r="AV1456" s="13" t="s">
        <v>89</v>
      </c>
      <c r="AW1456" s="13" t="s">
        <v>34</v>
      </c>
      <c r="AX1456" s="13" t="s">
        <v>79</v>
      </c>
      <c r="AY1456" s="247" t="s">
        <v>127</v>
      </c>
    </row>
    <row r="1457" s="13" customFormat="1">
      <c r="A1457" s="13"/>
      <c r="B1457" s="237"/>
      <c r="C1457" s="238"/>
      <c r="D1457" s="232" t="s">
        <v>138</v>
      </c>
      <c r="E1457" s="239" t="s">
        <v>1</v>
      </c>
      <c r="F1457" s="240" t="s">
        <v>722</v>
      </c>
      <c r="G1457" s="238"/>
      <c r="H1457" s="241">
        <v>4.633</v>
      </c>
      <c r="I1457" s="242"/>
      <c r="J1457" s="238"/>
      <c r="K1457" s="238"/>
      <c r="L1457" s="243"/>
      <c r="M1457" s="244"/>
      <c r="N1457" s="245"/>
      <c r="O1457" s="245"/>
      <c r="P1457" s="245"/>
      <c r="Q1457" s="245"/>
      <c r="R1457" s="245"/>
      <c r="S1457" s="245"/>
      <c r="T1457" s="246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7" t="s">
        <v>138</v>
      </c>
      <c r="AU1457" s="247" t="s">
        <v>89</v>
      </c>
      <c r="AV1457" s="13" t="s">
        <v>89</v>
      </c>
      <c r="AW1457" s="13" t="s">
        <v>34</v>
      </c>
      <c r="AX1457" s="13" t="s">
        <v>79</v>
      </c>
      <c r="AY1457" s="247" t="s">
        <v>127</v>
      </c>
    </row>
    <row r="1458" s="13" customFormat="1">
      <c r="A1458" s="13"/>
      <c r="B1458" s="237"/>
      <c r="C1458" s="238"/>
      <c r="D1458" s="232" t="s">
        <v>138</v>
      </c>
      <c r="E1458" s="239" t="s">
        <v>1</v>
      </c>
      <c r="F1458" s="240" t="s">
        <v>723</v>
      </c>
      <c r="G1458" s="238"/>
      <c r="H1458" s="241">
        <v>93.126999999999995</v>
      </c>
      <c r="I1458" s="242"/>
      <c r="J1458" s="238"/>
      <c r="K1458" s="238"/>
      <c r="L1458" s="243"/>
      <c r="M1458" s="244"/>
      <c r="N1458" s="245"/>
      <c r="O1458" s="245"/>
      <c r="P1458" s="245"/>
      <c r="Q1458" s="245"/>
      <c r="R1458" s="245"/>
      <c r="S1458" s="245"/>
      <c r="T1458" s="246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7" t="s">
        <v>138</v>
      </c>
      <c r="AU1458" s="247" t="s">
        <v>89</v>
      </c>
      <c r="AV1458" s="13" t="s">
        <v>89</v>
      </c>
      <c r="AW1458" s="13" t="s">
        <v>34</v>
      </c>
      <c r="AX1458" s="13" t="s">
        <v>79</v>
      </c>
      <c r="AY1458" s="247" t="s">
        <v>127</v>
      </c>
    </row>
    <row r="1459" s="13" customFormat="1">
      <c r="A1459" s="13"/>
      <c r="B1459" s="237"/>
      <c r="C1459" s="238"/>
      <c r="D1459" s="232" t="s">
        <v>138</v>
      </c>
      <c r="E1459" s="239" t="s">
        <v>1</v>
      </c>
      <c r="F1459" s="240" t="s">
        <v>724</v>
      </c>
      <c r="G1459" s="238"/>
      <c r="H1459" s="241">
        <v>49.226999999999997</v>
      </c>
      <c r="I1459" s="242"/>
      <c r="J1459" s="238"/>
      <c r="K1459" s="238"/>
      <c r="L1459" s="243"/>
      <c r="M1459" s="244"/>
      <c r="N1459" s="245"/>
      <c r="O1459" s="245"/>
      <c r="P1459" s="245"/>
      <c r="Q1459" s="245"/>
      <c r="R1459" s="245"/>
      <c r="S1459" s="245"/>
      <c r="T1459" s="246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7" t="s">
        <v>138</v>
      </c>
      <c r="AU1459" s="247" t="s">
        <v>89</v>
      </c>
      <c r="AV1459" s="13" t="s">
        <v>89</v>
      </c>
      <c r="AW1459" s="13" t="s">
        <v>34</v>
      </c>
      <c r="AX1459" s="13" t="s">
        <v>79</v>
      </c>
      <c r="AY1459" s="247" t="s">
        <v>127</v>
      </c>
    </row>
    <row r="1460" s="15" customFormat="1">
      <c r="A1460" s="15"/>
      <c r="B1460" s="262"/>
      <c r="C1460" s="263"/>
      <c r="D1460" s="232" t="s">
        <v>138</v>
      </c>
      <c r="E1460" s="264" t="s">
        <v>1</v>
      </c>
      <c r="F1460" s="265" t="s">
        <v>280</v>
      </c>
      <c r="G1460" s="263"/>
      <c r="H1460" s="266">
        <v>855.34299999999996</v>
      </c>
      <c r="I1460" s="267"/>
      <c r="J1460" s="263"/>
      <c r="K1460" s="263"/>
      <c r="L1460" s="268"/>
      <c r="M1460" s="269"/>
      <c r="N1460" s="270"/>
      <c r="O1460" s="270"/>
      <c r="P1460" s="270"/>
      <c r="Q1460" s="270"/>
      <c r="R1460" s="270"/>
      <c r="S1460" s="270"/>
      <c r="T1460" s="271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72" t="s">
        <v>138</v>
      </c>
      <c r="AU1460" s="272" t="s">
        <v>89</v>
      </c>
      <c r="AV1460" s="15" t="s">
        <v>147</v>
      </c>
      <c r="AW1460" s="15" t="s">
        <v>34</v>
      </c>
      <c r="AX1460" s="15" t="s">
        <v>79</v>
      </c>
      <c r="AY1460" s="272" t="s">
        <v>127</v>
      </c>
    </row>
    <row r="1461" s="13" customFormat="1">
      <c r="A1461" s="13"/>
      <c r="B1461" s="237"/>
      <c r="C1461" s="238"/>
      <c r="D1461" s="232" t="s">
        <v>138</v>
      </c>
      <c r="E1461" s="239" t="s">
        <v>1</v>
      </c>
      <c r="F1461" s="240" t="s">
        <v>696</v>
      </c>
      <c r="G1461" s="238"/>
      <c r="H1461" s="241">
        <v>11.875</v>
      </c>
      <c r="I1461" s="242"/>
      <c r="J1461" s="238"/>
      <c r="K1461" s="238"/>
      <c r="L1461" s="243"/>
      <c r="M1461" s="244"/>
      <c r="N1461" s="245"/>
      <c r="O1461" s="245"/>
      <c r="P1461" s="245"/>
      <c r="Q1461" s="245"/>
      <c r="R1461" s="245"/>
      <c r="S1461" s="245"/>
      <c r="T1461" s="246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7" t="s">
        <v>138</v>
      </c>
      <c r="AU1461" s="247" t="s">
        <v>89</v>
      </c>
      <c r="AV1461" s="13" t="s">
        <v>89</v>
      </c>
      <c r="AW1461" s="13" t="s">
        <v>34</v>
      </c>
      <c r="AX1461" s="13" t="s">
        <v>79</v>
      </c>
      <c r="AY1461" s="247" t="s">
        <v>127</v>
      </c>
    </row>
    <row r="1462" s="13" customFormat="1">
      <c r="A1462" s="13"/>
      <c r="B1462" s="237"/>
      <c r="C1462" s="238"/>
      <c r="D1462" s="232" t="s">
        <v>138</v>
      </c>
      <c r="E1462" s="239" t="s">
        <v>1</v>
      </c>
      <c r="F1462" s="240" t="s">
        <v>697</v>
      </c>
      <c r="G1462" s="238"/>
      <c r="H1462" s="241">
        <v>2.04</v>
      </c>
      <c r="I1462" s="242"/>
      <c r="J1462" s="238"/>
      <c r="K1462" s="238"/>
      <c r="L1462" s="243"/>
      <c r="M1462" s="244"/>
      <c r="N1462" s="245"/>
      <c r="O1462" s="245"/>
      <c r="P1462" s="245"/>
      <c r="Q1462" s="245"/>
      <c r="R1462" s="245"/>
      <c r="S1462" s="245"/>
      <c r="T1462" s="246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7" t="s">
        <v>138</v>
      </c>
      <c r="AU1462" s="247" t="s">
        <v>89</v>
      </c>
      <c r="AV1462" s="13" t="s">
        <v>89</v>
      </c>
      <c r="AW1462" s="13" t="s">
        <v>34</v>
      </c>
      <c r="AX1462" s="13" t="s">
        <v>79</v>
      </c>
      <c r="AY1462" s="247" t="s">
        <v>127</v>
      </c>
    </row>
    <row r="1463" s="15" customFormat="1">
      <c r="A1463" s="15"/>
      <c r="B1463" s="262"/>
      <c r="C1463" s="263"/>
      <c r="D1463" s="232" t="s">
        <v>138</v>
      </c>
      <c r="E1463" s="264" t="s">
        <v>1</v>
      </c>
      <c r="F1463" s="265" t="s">
        <v>280</v>
      </c>
      <c r="G1463" s="263"/>
      <c r="H1463" s="266">
        <v>13.914999999999999</v>
      </c>
      <c r="I1463" s="267"/>
      <c r="J1463" s="263"/>
      <c r="K1463" s="263"/>
      <c r="L1463" s="268"/>
      <c r="M1463" s="269"/>
      <c r="N1463" s="270"/>
      <c r="O1463" s="270"/>
      <c r="P1463" s="270"/>
      <c r="Q1463" s="270"/>
      <c r="R1463" s="270"/>
      <c r="S1463" s="270"/>
      <c r="T1463" s="271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72" t="s">
        <v>138</v>
      </c>
      <c r="AU1463" s="272" t="s">
        <v>89</v>
      </c>
      <c r="AV1463" s="15" t="s">
        <v>147</v>
      </c>
      <c r="AW1463" s="15" t="s">
        <v>34</v>
      </c>
      <c r="AX1463" s="15" t="s">
        <v>79</v>
      </c>
      <c r="AY1463" s="272" t="s">
        <v>127</v>
      </c>
    </row>
    <row r="1464" s="14" customFormat="1">
      <c r="A1464" s="14"/>
      <c r="B1464" s="248"/>
      <c r="C1464" s="249"/>
      <c r="D1464" s="232" t="s">
        <v>138</v>
      </c>
      <c r="E1464" s="250" t="s">
        <v>1</v>
      </c>
      <c r="F1464" s="251" t="s">
        <v>176</v>
      </c>
      <c r="G1464" s="249"/>
      <c r="H1464" s="252">
        <v>869.25799999999992</v>
      </c>
      <c r="I1464" s="253"/>
      <c r="J1464" s="249"/>
      <c r="K1464" s="249"/>
      <c r="L1464" s="254"/>
      <c r="M1464" s="255"/>
      <c r="N1464" s="256"/>
      <c r="O1464" s="256"/>
      <c r="P1464" s="256"/>
      <c r="Q1464" s="256"/>
      <c r="R1464" s="256"/>
      <c r="S1464" s="256"/>
      <c r="T1464" s="257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8" t="s">
        <v>138</v>
      </c>
      <c r="AU1464" s="258" t="s">
        <v>89</v>
      </c>
      <c r="AV1464" s="14" t="s">
        <v>134</v>
      </c>
      <c r="AW1464" s="14" t="s">
        <v>34</v>
      </c>
      <c r="AX1464" s="14" t="s">
        <v>87</v>
      </c>
      <c r="AY1464" s="258" t="s">
        <v>127</v>
      </c>
    </row>
    <row r="1465" s="2" customFormat="1" ht="33" customHeight="1">
      <c r="A1465" s="39"/>
      <c r="B1465" s="40"/>
      <c r="C1465" s="219" t="s">
        <v>1784</v>
      </c>
      <c r="D1465" s="219" t="s">
        <v>130</v>
      </c>
      <c r="E1465" s="220" t="s">
        <v>1785</v>
      </c>
      <c r="F1465" s="221" t="s">
        <v>1786</v>
      </c>
      <c r="G1465" s="222" t="s">
        <v>205</v>
      </c>
      <c r="H1465" s="223">
        <v>869.25800000000004</v>
      </c>
      <c r="I1465" s="224"/>
      <c r="J1465" s="225">
        <f>ROUND(I1465*H1465,2)</f>
        <v>0</v>
      </c>
      <c r="K1465" s="221" t="s">
        <v>1</v>
      </c>
      <c r="L1465" s="45"/>
      <c r="M1465" s="226" t="s">
        <v>1</v>
      </c>
      <c r="N1465" s="227" t="s">
        <v>44</v>
      </c>
      <c r="O1465" s="92"/>
      <c r="P1465" s="228">
        <f>O1465*H1465</f>
        <v>0</v>
      </c>
      <c r="Q1465" s="228">
        <v>0.00027</v>
      </c>
      <c r="R1465" s="228">
        <f>Q1465*H1465</f>
        <v>0.23469966</v>
      </c>
      <c r="S1465" s="228">
        <v>0</v>
      </c>
      <c r="T1465" s="229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30" t="s">
        <v>206</v>
      </c>
      <c r="AT1465" s="230" t="s">
        <v>130</v>
      </c>
      <c r="AU1465" s="230" t="s">
        <v>89</v>
      </c>
      <c r="AY1465" s="18" t="s">
        <v>127</v>
      </c>
      <c r="BE1465" s="231">
        <f>IF(N1465="základní",J1465,0)</f>
        <v>0</v>
      </c>
      <c r="BF1465" s="231">
        <f>IF(N1465="snížená",J1465,0)</f>
        <v>0</v>
      </c>
      <c r="BG1465" s="231">
        <f>IF(N1465="zákl. přenesená",J1465,0)</f>
        <v>0</v>
      </c>
      <c r="BH1465" s="231">
        <f>IF(N1465="sníž. přenesená",J1465,0)</f>
        <v>0</v>
      </c>
      <c r="BI1465" s="231">
        <f>IF(N1465="nulová",J1465,0)</f>
        <v>0</v>
      </c>
      <c r="BJ1465" s="18" t="s">
        <v>87</v>
      </c>
      <c r="BK1465" s="231">
        <f>ROUND(I1465*H1465,2)</f>
        <v>0</v>
      </c>
      <c r="BL1465" s="18" t="s">
        <v>206</v>
      </c>
      <c r="BM1465" s="230" t="s">
        <v>1787</v>
      </c>
    </row>
    <row r="1466" s="2" customFormat="1">
      <c r="A1466" s="39"/>
      <c r="B1466" s="40"/>
      <c r="C1466" s="41"/>
      <c r="D1466" s="232" t="s">
        <v>136</v>
      </c>
      <c r="E1466" s="41"/>
      <c r="F1466" s="233" t="s">
        <v>1788</v>
      </c>
      <c r="G1466" s="41"/>
      <c r="H1466" s="41"/>
      <c r="I1466" s="234"/>
      <c r="J1466" s="41"/>
      <c r="K1466" s="41"/>
      <c r="L1466" s="45"/>
      <c r="M1466" s="235"/>
      <c r="N1466" s="236"/>
      <c r="O1466" s="92"/>
      <c r="P1466" s="92"/>
      <c r="Q1466" s="92"/>
      <c r="R1466" s="92"/>
      <c r="S1466" s="92"/>
      <c r="T1466" s="93"/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T1466" s="18" t="s">
        <v>136</v>
      </c>
      <c r="AU1466" s="18" t="s">
        <v>89</v>
      </c>
    </row>
    <row r="1467" s="13" customFormat="1">
      <c r="A1467" s="13"/>
      <c r="B1467" s="237"/>
      <c r="C1467" s="238"/>
      <c r="D1467" s="232" t="s">
        <v>138</v>
      </c>
      <c r="E1467" s="239" t="s">
        <v>1</v>
      </c>
      <c r="F1467" s="240" t="s">
        <v>702</v>
      </c>
      <c r="G1467" s="238"/>
      <c r="H1467" s="241">
        <v>34.290999999999997</v>
      </c>
      <c r="I1467" s="242"/>
      <c r="J1467" s="238"/>
      <c r="K1467" s="238"/>
      <c r="L1467" s="243"/>
      <c r="M1467" s="244"/>
      <c r="N1467" s="245"/>
      <c r="O1467" s="245"/>
      <c r="P1467" s="245"/>
      <c r="Q1467" s="245"/>
      <c r="R1467" s="245"/>
      <c r="S1467" s="245"/>
      <c r="T1467" s="246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7" t="s">
        <v>138</v>
      </c>
      <c r="AU1467" s="247" t="s">
        <v>89</v>
      </c>
      <c r="AV1467" s="13" t="s">
        <v>89</v>
      </c>
      <c r="AW1467" s="13" t="s">
        <v>34</v>
      </c>
      <c r="AX1467" s="13" t="s">
        <v>79</v>
      </c>
      <c r="AY1467" s="247" t="s">
        <v>127</v>
      </c>
    </row>
    <row r="1468" s="13" customFormat="1">
      <c r="A1468" s="13"/>
      <c r="B1468" s="237"/>
      <c r="C1468" s="238"/>
      <c r="D1468" s="232" t="s">
        <v>138</v>
      </c>
      <c r="E1468" s="239" t="s">
        <v>1</v>
      </c>
      <c r="F1468" s="240" t="s">
        <v>703</v>
      </c>
      <c r="G1468" s="238"/>
      <c r="H1468" s="241">
        <v>19.699000000000002</v>
      </c>
      <c r="I1468" s="242"/>
      <c r="J1468" s="238"/>
      <c r="K1468" s="238"/>
      <c r="L1468" s="243"/>
      <c r="M1468" s="244"/>
      <c r="N1468" s="245"/>
      <c r="O1468" s="245"/>
      <c r="P1468" s="245"/>
      <c r="Q1468" s="245"/>
      <c r="R1468" s="245"/>
      <c r="S1468" s="245"/>
      <c r="T1468" s="246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7" t="s">
        <v>138</v>
      </c>
      <c r="AU1468" s="247" t="s">
        <v>89</v>
      </c>
      <c r="AV1468" s="13" t="s">
        <v>89</v>
      </c>
      <c r="AW1468" s="13" t="s">
        <v>34</v>
      </c>
      <c r="AX1468" s="13" t="s">
        <v>79</v>
      </c>
      <c r="AY1468" s="247" t="s">
        <v>127</v>
      </c>
    </row>
    <row r="1469" s="13" customFormat="1">
      <c r="A1469" s="13"/>
      <c r="B1469" s="237"/>
      <c r="C1469" s="238"/>
      <c r="D1469" s="232" t="s">
        <v>138</v>
      </c>
      <c r="E1469" s="239" t="s">
        <v>1</v>
      </c>
      <c r="F1469" s="240" t="s">
        <v>704</v>
      </c>
      <c r="G1469" s="238"/>
      <c r="H1469" s="241">
        <v>27.783000000000001</v>
      </c>
      <c r="I1469" s="242"/>
      <c r="J1469" s="238"/>
      <c r="K1469" s="238"/>
      <c r="L1469" s="243"/>
      <c r="M1469" s="244"/>
      <c r="N1469" s="245"/>
      <c r="O1469" s="245"/>
      <c r="P1469" s="245"/>
      <c r="Q1469" s="245"/>
      <c r="R1469" s="245"/>
      <c r="S1469" s="245"/>
      <c r="T1469" s="246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7" t="s">
        <v>138</v>
      </c>
      <c r="AU1469" s="247" t="s">
        <v>89</v>
      </c>
      <c r="AV1469" s="13" t="s">
        <v>89</v>
      </c>
      <c r="AW1469" s="13" t="s">
        <v>34</v>
      </c>
      <c r="AX1469" s="13" t="s">
        <v>79</v>
      </c>
      <c r="AY1469" s="247" t="s">
        <v>127</v>
      </c>
    </row>
    <row r="1470" s="13" customFormat="1">
      <c r="A1470" s="13"/>
      <c r="B1470" s="237"/>
      <c r="C1470" s="238"/>
      <c r="D1470" s="232" t="s">
        <v>138</v>
      </c>
      <c r="E1470" s="239" t="s">
        <v>1</v>
      </c>
      <c r="F1470" s="240" t="s">
        <v>705</v>
      </c>
      <c r="G1470" s="238"/>
      <c r="H1470" s="241">
        <v>13.901999999999999</v>
      </c>
      <c r="I1470" s="242"/>
      <c r="J1470" s="238"/>
      <c r="K1470" s="238"/>
      <c r="L1470" s="243"/>
      <c r="M1470" s="244"/>
      <c r="N1470" s="245"/>
      <c r="O1470" s="245"/>
      <c r="P1470" s="245"/>
      <c r="Q1470" s="245"/>
      <c r="R1470" s="245"/>
      <c r="S1470" s="245"/>
      <c r="T1470" s="246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7" t="s">
        <v>138</v>
      </c>
      <c r="AU1470" s="247" t="s">
        <v>89</v>
      </c>
      <c r="AV1470" s="13" t="s">
        <v>89</v>
      </c>
      <c r="AW1470" s="13" t="s">
        <v>34</v>
      </c>
      <c r="AX1470" s="13" t="s">
        <v>79</v>
      </c>
      <c r="AY1470" s="247" t="s">
        <v>127</v>
      </c>
    </row>
    <row r="1471" s="13" customFormat="1">
      <c r="A1471" s="13"/>
      <c r="B1471" s="237"/>
      <c r="C1471" s="238"/>
      <c r="D1471" s="232" t="s">
        <v>138</v>
      </c>
      <c r="E1471" s="239" t="s">
        <v>1</v>
      </c>
      <c r="F1471" s="240" t="s">
        <v>706</v>
      </c>
      <c r="G1471" s="238"/>
      <c r="H1471" s="241">
        <v>28.613</v>
      </c>
      <c r="I1471" s="242"/>
      <c r="J1471" s="238"/>
      <c r="K1471" s="238"/>
      <c r="L1471" s="243"/>
      <c r="M1471" s="244"/>
      <c r="N1471" s="245"/>
      <c r="O1471" s="245"/>
      <c r="P1471" s="245"/>
      <c r="Q1471" s="245"/>
      <c r="R1471" s="245"/>
      <c r="S1471" s="245"/>
      <c r="T1471" s="246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7" t="s">
        <v>138</v>
      </c>
      <c r="AU1471" s="247" t="s">
        <v>89</v>
      </c>
      <c r="AV1471" s="13" t="s">
        <v>89</v>
      </c>
      <c r="AW1471" s="13" t="s">
        <v>34</v>
      </c>
      <c r="AX1471" s="13" t="s">
        <v>79</v>
      </c>
      <c r="AY1471" s="247" t="s">
        <v>127</v>
      </c>
    </row>
    <row r="1472" s="13" customFormat="1">
      <c r="A1472" s="13"/>
      <c r="B1472" s="237"/>
      <c r="C1472" s="238"/>
      <c r="D1472" s="232" t="s">
        <v>138</v>
      </c>
      <c r="E1472" s="239" t="s">
        <v>1</v>
      </c>
      <c r="F1472" s="240" t="s">
        <v>707</v>
      </c>
      <c r="G1472" s="238"/>
      <c r="H1472" s="241">
        <v>48.415999999999997</v>
      </c>
      <c r="I1472" s="242"/>
      <c r="J1472" s="238"/>
      <c r="K1472" s="238"/>
      <c r="L1472" s="243"/>
      <c r="M1472" s="244"/>
      <c r="N1472" s="245"/>
      <c r="O1472" s="245"/>
      <c r="P1472" s="245"/>
      <c r="Q1472" s="245"/>
      <c r="R1472" s="245"/>
      <c r="S1472" s="245"/>
      <c r="T1472" s="246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7" t="s">
        <v>138</v>
      </c>
      <c r="AU1472" s="247" t="s">
        <v>89</v>
      </c>
      <c r="AV1472" s="13" t="s">
        <v>89</v>
      </c>
      <c r="AW1472" s="13" t="s">
        <v>34</v>
      </c>
      <c r="AX1472" s="13" t="s">
        <v>79</v>
      </c>
      <c r="AY1472" s="247" t="s">
        <v>127</v>
      </c>
    </row>
    <row r="1473" s="13" customFormat="1">
      <c r="A1473" s="13"/>
      <c r="B1473" s="237"/>
      <c r="C1473" s="238"/>
      <c r="D1473" s="232" t="s">
        <v>138</v>
      </c>
      <c r="E1473" s="239" t="s">
        <v>1</v>
      </c>
      <c r="F1473" s="240" t="s">
        <v>708</v>
      </c>
      <c r="G1473" s="238"/>
      <c r="H1473" s="241">
        <v>103.04300000000001</v>
      </c>
      <c r="I1473" s="242"/>
      <c r="J1473" s="238"/>
      <c r="K1473" s="238"/>
      <c r="L1473" s="243"/>
      <c r="M1473" s="244"/>
      <c r="N1473" s="245"/>
      <c r="O1473" s="245"/>
      <c r="P1473" s="245"/>
      <c r="Q1473" s="245"/>
      <c r="R1473" s="245"/>
      <c r="S1473" s="245"/>
      <c r="T1473" s="246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7" t="s">
        <v>138</v>
      </c>
      <c r="AU1473" s="247" t="s">
        <v>89</v>
      </c>
      <c r="AV1473" s="13" t="s">
        <v>89</v>
      </c>
      <c r="AW1473" s="13" t="s">
        <v>34</v>
      </c>
      <c r="AX1473" s="13" t="s">
        <v>79</v>
      </c>
      <c r="AY1473" s="247" t="s">
        <v>127</v>
      </c>
    </row>
    <row r="1474" s="13" customFormat="1">
      <c r="A1474" s="13"/>
      <c r="B1474" s="237"/>
      <c r="C1474" s="238"/>
      <c r="D1474" s="232" t="s">
        <v>138</v>
      </c>
      <c r="E1474" s="239" t="s">
        <v>1</v>
      </c>
      <c r="F1474" s="240" t="s">
        <v>709</v>
      </c>
      <c r="G1474" s="238"/>
      <c r="H1474" s="241">
        <v>5.1299999999999999</v>
      </c>
      <c r="I1474" s="242"/>
      <c r="J1474" s="238"/>
      <c r="K1474" s="238"/>
      <c r="L1474" s="243"/>
      <c r="M1474" s="244"/>
      <c r="N1474" s="245"/>
      <c r="O1474" s="245"/>
      <c r="P1474" s="245"/>
      <c r="Q1474" s="245"/>
      <c r="R1474" s="245"/>
      <c r="S1474" s="245"/>
      <c r="T1474" s="246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7" t="s">
        <v>138</v>
      </c>
      <c r="AU1474" s="247" t="s">
        <v>89</v>
      </c>
      <c r="AV1474" s="13" t="s">
        <v>89</v>
      </c>
      <c r="AW1474" s="13" t="s">
        <v>34</v>
      </c>
      <c r="AX1474" s="13" t="s">
        <v>79</v>
      </c>
      <c r="AY1474" s="247" t="s">
        <v>127</v>
      </c>
    </row>
    <row r="1475" s="13" customFormat="1">
      <c r="A1475" s="13"/>
      <c r="B1475" s="237"/>
      <c r="C1475" s="238"/>
      <c r="D1475" s="232" t="s">
        <v>138</v>
      </c>
      <c r="E1475" s="239" t="s">
        <v>1</v>
      </c>
      <c r="F1475" s="240" t="s">
        <v>710</v>
      </c>
      <c r="G1475" s="238"/>
      <c r="H1475" s="241">
        <v>42.070999999999998</v>
      </c>
      <c r="I1475" s="242"/>
      <c r="J1475" s="238"/>
      <c r="K1475" s="238"/>
      <c r="L1475" s="243"/>
      <c r="M1475" s="244"/>
      <c r="N1475" s="245"/>
      <c r="O1475" s="245"/>
      <c r="P1475" s="245"/>
      <c r="Q1475" s="245"/>
      <c r="R1475" s="245"/>
      <c r="S1475" s="245"/>
      <c r="T1475" s="246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7" t="s">
        <v>138</v>
      </c>
      <c r="AU1475" s="247" t="s">
        <v>89</v>
      </c>
      <c r="AV1475" s="13" t="s">
        <v>89</v>
      </c>
      <c r="AW1475" s="13" t="s">
        <v>34</v>
      </c>
      <c r="AX1475" s="13" t="s">
        <v>79</v>
      </c>
      <c r="AY1475" s="247" t="s">
        <v>127</v>
      </c>
    </row>
    <row r="1476" s="13" customFormat="1">
      <c r="A1476" s="13"/>
      <c r="B1476" s="237"/>
      <c r="C1476" s="238"/>
      <c r="D1476" s="232" t="s">
        <v>138</v>
      </c>
      <c r="E1476" s="239" t="s">
        <v>1</v>
      </c>
      <c r="F1476" s="240" t="s">
        <v>711</v>
      </c>
      <c r="G1476" s="238"/>
      <c r="H1476" s="241">
        <v>34.905000000000001</v>
      </c>
      <c r="I1476" s="242"/>
      <c r="J1476" s="238"/>
      <c r="K1476" s="238"/>
      <c r="L1476" s="243"/>
      <c r="M1476" s="244"/>
      <c r="N1476" s="245"/>
      <c r="O1476" s="245"/>
      <c r="P1476" s="245"/>
      <c r="Q1476" s="245"/>
      <c r="R1476" s="245"/>
      <c r="S1476" s="245"/>
      <c r="T1476" s="246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7" t="s">
        <v>138</v>
      </c>
      <c r="AU1476" s="247" t="s">
        <v>89</v>
      </c>
      <c r="AV1476" s="13" t="s">
        <v>89</v>
      </c>
      <c r="AW1476" s="13" t="s">
        <v>34</v>
      </c>
      <c r="AX1476" s="13" t="s">
        <v>79</v>
      </c>
      <c r="AY1476" s="247" t="s">
        <v>127</v>
      </c>
    </row>
    <row r="1477" s="13" customFormat="1">
      <c r="A1477" s="13"/>
      <c r="B1477" s="237"/>
      <c r="C1477" s="238"/>
      <c r="D1477" s="232" t="s">
        <v>138</v>
      </c>
      <c r="E1477" s="239" t="s">
        <v>1</v>
      </c>
      <c r="F1477" s="240" t="s">
        <v>712</v>
      </c>
      <c r="G1477" s="238"/>
      <c r="H1477" s="241">
        <v>15.081</v>
      </c>
      <c r="I1477" s="242"/>
      <c r="J1477" s="238"/>
      <c r="K1477" s="238"/>
      <c r="L1477" s="243"/>
      <c r="M1477" s="244"/>
      <c r="N1477" s="245"/>
      <c r="O1477" s="245"/>
      <c r="P1477" s="245"/>
      <c r="Q1477" s="245"/>
      <c r="R1477" s="245"/>
      <c r="S1477" s="245"/>
      <c r="T1477" s="246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7" t="s">
        <v>138</v>
      </c>
      <c r="AU1477" s="247" t="s">
        <v>89</v>
      </c>
      <c r="AV1477" s="13" t="s">
        <v>89</v>
      </c>
      <c r="AW1477" s="13" t="s">
        <v>34</v>
      </c>
      <c r="AX1477" s="13" t="s">
        <v>79</v>
      </c>
      <c r="AY1477" s="247" t="s">
        <v>127</v>
      </c>
    </row>
    <row r="1478" s="13" customFormat="1">
      <c r="A1478" s="13"/>
      <c r="B1478" s="237"/>
      <c r="C1478" s="238"/>
      <c r="D1478" s="232" t="s">
        <v>138</v>
      </c>
      <c r="E1478" s="239" t="s">
        <v>1</v>
      </c>
      <c r="F1478" s="240" t="s">
        <v>713</v>
      </c>
      <c r="G1478" s="238"/>
      <c r="H1478" s="241">
        <v>4.556</v>
      </c>
      <c r="I1478" s="242"/>
      <c r="J1478" s="238"/>
      <c r="K1478" s="238"/>
      <c r="L1478" s="243"/>
      <c r="M1478" s="244"/>
      <c r="N1478" s="245"/>
      <c r="O1478" s="245"/>
      <c r="P1478" s="245"/>
      <c r="Q1478" s="245"/>
      <c r="R1478" s="245"/>
      <c r="S1478" s="245"/>
      <c r="T1478" s="246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7" t="s">
        <v>138</v>
      </c>
      <c r="AU1478" s="247" t="s">
        <v>89</v>
      </c>
      <c r="AV1478" s="13" t="s">
        <v>89</v>
      </c>
      <c r="AW1478" s="13" t="s">
        <v>34</v>
      </c>
      <c r="AX1478" s="13" t="s">
        <v>79</v>
      </c>
      <c r="AY1478" s="247" t="s">
        <v>127</v>
      </c>
    </row>
    <row r="1479" s="13" customFormat="1">
      <c r="A1479" s="13"/>
      <c r="B1479" s="237"/>
      <c r="C1479" s="238"/>
      <c r="D1479" s="232" t="s">
        <v>138</v>
      </c>
      <c r="E1479" s="239" t="s">
        <v>1</v>
      </c>
      <c r="F1479" s="240" t="s">
        <v>714</v>
      </c>
      <c r="G1479" s="238"/>
      <c r="H1479" s="241">
        <v>5.5759999999999996</v>
      </c>
      <c r="I1479" s="242"/>
      <c r="J1479" s="238"/>
      <c r="K1479" s="238"/>
      <c r="L1479" s="243"/>
      <c r="M1479" s="244"/>
      <c r="N1479" s="245"/>
      <c r="O1479" s="245"/>
      <c r="P1479" s="245"/>
      <c r="Q1479" s="245"/>
      <c r="R1479" s="245"/>
      <c r="S1479" s="245"/>
      <c r="T1479" s="246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7" t="s">
        <v>138</v>
      </c>
      <c r="AU1479" s="247" t="s">
        <v>89</v>
      </c>
      <c r="AV1479" s="13" t="s">
        <v>89</v>
      </c>
      <c r="AW1479" s="13" t="s">
        <v>34</v>
      </c>
      <c r="AX1479" s="13" t="s">
        <v>79</v>
      </c>
      <c r="AY1479" s="247" t="s">
        <v>127</v>
      </c>
    </row>
    <row r="1480" s="13" customFormat="1">
      <c r="A1480" s="13"/>
      <c r="B1480" s="237"/>
      <c r="C1480" s="238"/>
      <c r="D1480" s="232" t="s">
        <v>138</v>
      </c>
      <c r="E1480" s="239" t="s">
        <v>1</v>
      </c>
      <c r="F1480" s="240" t="s">
        <v>715</v>
      </c>
      <c r="G1480" s="238"/>
      <c r="H1480" s="241">
        <v>3.0259999999999998</v>
      </c>
      <c r="I1480" s="242"/>
      <c r="J1480" s="238"/>
      <c r="K1480" s="238"/>
      <c r="L1480" s="243"/>
      <c r="M1480" s="244"/>
      <c r="N1480" s="245"/>
      <c r="O1480" s="245"/>
      <c r="P1480" s="245"/>
      <c r="Q1480" s="245"/>
      <c r="R1480" s="245"/>
      <c r="S1480" s="245"/>
      <c r="T1480" s="246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7" t="s">
        <v>138</v>
      </c>
      <c r="AU1480" s="247" t="s">
        <v>89</v>
      </c>
      <c r="AV1480" s="13" t="s">
        <v>89</v>
      </c>
      <c r="AW1480" s="13" t="s">
        <v>34</v>
      </c>
      <c r="AX1480" s="13" t="s">
        <v>79</v>
      </c>
      <c r="AY1480" s="247" t="s">
        <v>127</v>
      </c>
    </row>
    <row r="1481" s="13" customFormat="1">
      <c r="A1481" s="13"/>
      <c r="B1481" s="237"/>
      <c r="C1481" s="238"/>
      <c r="D1481" s="232" t="s">
        <v>138</v>
      </c>
      <c r="E1481" s="239" t="s">
        <v>1</v>
      </c>
      <c r="F1481" s="240" t="s">
        <v>716</v>
      </c>
      <c r="G1481" s="238"/>
      <c r="H1481" s="241">
        <v>4.1479999999999997</v>
      </c>
      <c r="I1481" s="242"/>
      <c r="J1481" s="238"/>
      <c r="K1481" s="238"/>
      <c r="L1481" s="243"/>
      <c r="M1481" s="244"/>
      <c r="N1481" s="245"/>
      <c r="O1481" s="245"/>
      <c r="P1481" s="245"/>
      <c r="Q1481" s="245"/>
      <c r="R1481" s="245"/>
      <c r="S1481" s="245"/>
      <c r="T1481" s="246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7" t="s">
        <v>138</v>
      </c>
      <c r="AU1481" s="247" t="s">
        <v>89</v>
      </c>
      <c r="AV1481" s="13" t="s">
        <v>89</v>
      </c>
      <c r="AW1481" s="13" t="s">
        <v>34</v>
      </c>
      <c r="AX1481" s="13" t="s">
        <v>79</v>
      </c>
      <c r="AY1481" s="247" t="s">
        <v>127</v>
      </c>
    </row>
    <row r="1482" s="13" customFormat="1">
      <c r="A1482" s="13"/>
      <c r="B1482" s="237"/>
      <c r="C1482" s="238"/>
      <c r="D1482" s="232" t="s">
        <v>138</v>
      </c>
      <c r="E1482" s="239" t="s">
        <v>1</v>
      </c>
      <c r="F1482" s="240" t="s">
        <v>717</v>
      </c>
      <c r="G1482" s="238"/>
      <c r="H1482" s="241">
        <v>62.713000000000001</v>
      </c>
      <c r="I1482" s="242"/>
      <c r="J1482" s="238"/>
      <c r="K1482" s="238"/>
      <c r="L1482" s="243"/>
      <c r="M1482" s="244"/>
      <c r="N1482" s="245"/>
      <c r="O1482" s="245"/>
      <c r="P1482" s="245"/>
      <c r="Q1482" s="245"/>
      <c r="R1482" s="245"/>
      <c r="S1482" s="245"/>
      <c r="T1482" s="246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7" t="s">
        <v>138</v>
      </c>
      <c r="AU1482" s="247" t="s">
        <v>89</v>
      </c>
      <c r="AV1482" s="13" t="s">
        <v>89</v>
      </c>
      <c r="AW1482" s="13" t="s">
        <v>34</v>
      </c>
      <c r="AX1482" s="13" t="s">
        <v>79</v>
      </c>
      <c r="AY1482" s="247" t="s">
        <v>127</v>
      </c>
    </row>
    <row r="1483" s="13" customFormat="1">
      <c r="A1483" s="13"/>
      <c r="B1483" s="237"/>
      <c r="C1483" s="238"/>
      <c r="D1483" s="232" t="s">
        <v>138</v>
      </c>
      <c r="E1483" s="239" t="s">
        <v>1</v>
      </c>
      <c r="F1483" s="240" t="s">
        <v>718</v>
      </c>
      <c r="G1483" s="238"/>
      <c r="H1483" s="241">
        <v>139.429</v>
      </c>
      <c r="I1483" s="242"/>
      <c r="J1483" s="238"/>
      <c r="K1483" s="238"/>
      <c r="L1483" s="243"/>
      <c r="M1483" s="244"/>
      <c r="N1483" s="245"/>
      <c r="O1483" s="245"/>
      <c r="P1483" s="245"/>
      <c r="Q1483" s="245"/>
      <c r="R1483" s="245"/>
      <c r="S1483" s="245"/>
      <c r="T1483" s="246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7" t="s">
        <v>138</v>
      </c>
      <c r="AU1483" s="247" t="s">
        <v>89</v>
      </c>
      <c r="AV1483" s="13" t="s">
        <v>89</v>
      </c>
      <c r="AW1483" s="13" t="s">
        <v>34</v>
      </c>
      <c r="AX1483" s="13" t="s">
        <v>79</v>
      </c>
      <c r="AY1483" s="247" t="s">
        <v>127</v>
      </c>
    </row>
    <row r="1484" s="13" customFormat="1">
      <c r="A1484" s="13"/>
      <c r="B1484" s="237"/>
      <c r="C1484" s="238"/>
      <c r="D1484" s="232" t="s">
        <v>138</v>
      </c>
      <c r="E1484" s="239" t="s">
        <v>1</v>
      </c>
      <c r="F1484" s="240" t="s">
        <v>719</v>
      </c>
      <c r="G1484" s="238"/>
      <c r="H1484" s="241">
        <v>44.765999999999998</v>
      </c>
      <c r="I1484" s="242"/>
      <c r="J1484" s="238"/>
      <c r="K1484" s="238"/>
      <c r="L1484" s="243"/>
      <c r="M1484" s="244"/>
      <c r="N1484" s="245"/>
      <c r="O1484" s="245"/>
      <c r="P1484" s="245"/>
      <c r="Q1484" s="245"/>
      <c r="R1484" s="245"/>
      <c r="S1484" s="245"/>
      <c r="T1484" s="246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7" t="s">
        <v>138</v>
      </c>
      <c r="AU1484" s="247" t="s">
        <v>89</v>
      </c>
      <c r="AV1484" s="13" t="s">
        <v>89</v>
      </c>
      <c r="AW1484" s="13" t="s">
        <v>34</v>
      </c>
      <c r="AX1484" s="13" t="s">
        <v>79</v>
      </c>
      <c r="AY1484" s="247" t="s">
        <v>127</v>
      </c>
    </row>
    <row r="1485" s="13" customFormat="1">
      <c r="A1485" s="13"/>
      <c r="B1485" s="237"/>
      <c r="C1485" s="238"/>
      <c r="D1485" s="232" t="s">
        <v>138</v>
      </c>
      <c r="E1485" s="239" t="s">
        <v>1</v>
      </c>
      <c r="F1485" s="240" t="s">
        <v>720</v>
      </c>
      <c r="G1485" s="238"/>
      <c r="H1485" s="241">
        <v>35.948999999999998</v>
      </c>
      <c r="I1485" s="242"/>
      <c r="J1485" s="238"/>
      <c r="K1485" s="238"/>
      <c r="L1485" s="243"/>
      <c r="M1485" s="244"/>
      <c r="N1485" s="245"/>
      <c r="O1485" s="245"/>
      <c r="P1485" s="245"/>
      <c r="Q1485" s="245"/>
      <c r="R1485" s="245"/>
      <c r="S1485" s="245"/>
      <c r="T1485" s="246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7" t="s">
        <v>138</v>
      </c>
      <c r="AU1485" s="247" t="s">
        <v>89</v>
      </c>
      <c r="AV1485" s="13" t="s">
        <v>89</v>
      </c>
      <c r="AW1485" s="13" t="s">
        <v>34</v>
      </c>
      <c r="AX1485" s="13" t="s">
        <v>79</v>
      </c>
      <c r="AY1485" s="247" t="s">
        <v>127</v>
      </c>
    </row>
    <row r="1486" s="13" customFormat="1">
      <c r="A1486" s="13"/>
      <c r="B1486" s="237"/>
      <c r="C1486" s="238"/>
      <c r="D1486" s="232" t="s">
        <v>138</v>
      </c>
      <c r="E1486" s="239" t="s">
        <v>1</v>
      </c>
      <c r="F1486" s="240" t="s">
        <v>721</v>
      </c>
      <c r="G1486" s="238"/>
      <c r="H1486" s="241">
        <v>35.259</v>
      </c>
      <c r="I1486" s="242"/>
      <c r="J1486" s="238"/>
      <c r="K1486" s="238"/>
      <c r="L1486" s="243"/>
      <c r="M1486" s="244"/>
      <c r="N1486" s="245"/>
      <c r="O1486" s="245"/>
      <c r="P1486" s="245"/>
      <c r="Q1486" s="245"/>
      <c r="R1486" s="245"/>
      <c r="S1486" s="245"/>
      <c r="T1486" s="246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7" t="s">
        <v>138</v>
      </c>
      <c r="AU1486" s="247" t="s">
        <v>89</v>
      </c>
      <c r="AV1486" s="13" t="s">
        <v>89</v>
      </c>
      <c r="AW1486" s="13" t="s">
        <v>34</v>
      </c>
      <c r="AX1486" s="13" t="s">
        <v>79</v>
      </c>
      <c r="AY1486" s="247" t="s">
        <v>127</v>
      </c>
    </row>
    <row r="1487" s="13" customFormat="1">
      <c r="A1487" s="13"/>
      <c r="B1487" s="237"/>
      <c r="C1487" s="238"/>
      <c r="D1487" s="232" t="s">
        <v>138</v>
      </c>
      <c r="E1487" s="239" t="s">
        <v>1</v>
      </c>
      <c r="F1487" s="240" t="s">
        <v>722</v>
      </c>
      <c r="G1487" s="238"/>
      <c r="H1487" s="241">
        <v>4.633</v>
      </c>
      <c r="I1487" s="242"/>
      <c r="J1487" s="238"/>
      <c r="K1487" s="238"/>
      <c r="L1487" s="243"/>
      <c r="M1487" s="244"/>
      <c r="N1487" s="245"/>
      <c r="O1487" s="245"/>
      <c r="P1487" s="245"/>
      <c r="Q1487" s="245"/>
      <c r="R1487" s="245"/>
      <c r="S1487" s="245"/>
      <c r="T1487" s="246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7" t="s">
        <v>138</v>
      </c>
      <c r="AU1487" s="247" t="s">
        <v>89</v>
      </c>
      <c r="AV1487" s="13" t="s">
        <v>89</v>
      </c>
      <c r="AW1487" s="13" t="s">
        <v>34</v>
      </c>
      <c r="AX1487" s="13" t="s">
        <v>79</v>
      </c>
      <c r="AY1487" s="247" t="s">
        <v>127</v>
      </c>
    </row>
    <row r="1488" s="13" customFormat="1">
      <c r="A1488" s="13"/>
      <c r="B1488" s="237"/>
      <c r="C1488" s="238"/>
      <c r="D1488" s="232" t="s">
        <v>138</v>
      </c>
      <c r="E1488" s="239" t="s">
        <v>1</v>
      </c>
      <c r="F1488" s="240" t="s">
        <v>723</v>
      </c>
      <c r="G1488" s="238"/>
      <c r="H1488" s="241">
        <v>93.126999999999995</v>
      </c>
      <c r="I1488" s="242"/>
      <c r="J1488" s="238"/>
      <c r="K1488" s="238"/>
      <c r="L1488" s="243"/>
      <c r="M1488" s="244"/>
      <c r="N1488" s="245"/>
      <c r="O1488" s="245"/>
      <c r="P1488" s="245"/>
      <c r="Q1488" s="245"/>
      <c r="R1488" s="245"/>
      <c r="S1488" s="245"/>
      <c r="T1488" s="246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7" t="s">
        <v>138</v>
      </c>
      <c r="AU1488" s="247" t="s">
        <v>89</v>
      </c>
      <c r="AV1488" s="13" t="s">
        <v>89</v>
      </c>
      <c r="AW1488" s="13" t="s">
        <v>34</v>
      </c>
      <c r="AX1488" s="13" t="s">
        <v>79</v>
      </c>
      <c r="AY1488" s="247" t="s">
        <v>127</v>
      </c>
    </row>
    <row r="1489" s="13" customFormat="1">
      <c r="A1489" s="13"/>
      <c r="B1489" s="237"/>
      <c r="C1489" s="238"/>
      <c r="D1489" s="232" t="s">
        <v>138</v>
      </c>
      <c r="E1489" s="239" t="s">
        <v>1</v>
      </c>
      <c r="F1489" s="240" t="s">
        <v>724</v>
      </c>
      <c r="G1489" s="238"/>
      <c r="H1489" s="241">
        <v>49.226999999999997</v>
      </c>
      <c r="I1489" s="242"/>
      <c r="J1489" s="238"/>
      <c r="K1489" s="238"/>
      <c r="L1489" s="243"/>
      <c r="M1489" s="244"/>
      <c r="N1489" s="245"/>
      <c r="O1489" s="245"/>
      <c r="P1489" s="245"/>
      <c r="Q1489" s="245"/>
      <c r="R1489" s="245"/>
      <c r="S1489" s="245"/>
      <c r="T1489" s="246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7" t="s">
        <v>138</v>
      </c>
      <c r="AU1489" s="247" t="s">
        <v>89</v>
      </c>
      <c r="AV1489" s="13" t="s">
        <v>89</v>
      </c>
      <c r="AW1489" s="13" t="s">
        <v>34</v>
      </c>
      <c r="AX1489" s="13" t="s">
        <v>79</v>
      </c>
      <c r="AY1489" s="247" t="s">
        <v>127</v>
      </c>
    </row>
    <row r="1490" s="15" customFormat="1">
      <c r="A1490" s="15"/>
      <c r="B1490" s="262"/>
      <c r="C1490" s="263"/>
      <c r="D1490" s="232" t="s">
        <v>138</v>
      </c>
      <c r="E1490" s="264" t="s">
        <v>1</v>
      </c>
      <c r="F1490" s="265" t="s">
        <v>280</v>
      </c>
      <c r="G1490" s="263"/>
      <c r="H1490" s="266">
        <v>855.34299999999996</v>
      </c>
      <c r="I1490" s="267"/>
      <c r="J1490" s="263"/>
      <c r="K1490" s="263"/>
      <c r="L1490" s="268"/>
      <c r="M1490" s="269"/>
      <c r="N1490" s="270"/>
      <c r="O1490" s="270"/>
      <c r="P1490" s="270"/>
      <c r="Q1490" s="270"/>
      <c r="R1490" s="270"/>
      <c r="S1490" s="270"/>
      <c r="T1490" s="271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72" t="s">
        <v>138</v>
      </c>
      <c r="AU1490" s="272" t="s">
        <v>89</v>
      </c>
      <c r="AV1490" s="15" t="s">
        <v>147</v>
      </c>
      <c r="AW1490" s="15" t="s">
        <v>34</v>
      </c>
      <c r="AX1490" s="15" t="s">
        <v>79</v>
      </c>
      <c r="AY1490" s="272" t="s">
        <v>127</v>
      </c>
    </row>
    <row r="1491" s="13" customFormat="1">
      <c r="A1491" s="13"/>
      <c r="B1491" s="237"/>
      <c r="C1491" s="238"/>
      <c r="D1491" s="232" t="s">
        <v>138</v>
      </c>
      <c r="E1491" s="239" t="s">
        <v>1</v>
      </c>
      <c r="F1491" s="240" t="s">
        <v>696</v>
      </c>
      <c r="G1491" s="238"/>
      <c r="H1491" s="241">
        <v>11.875</v>
      </c>
      <c r="I1491" s="242"/>
      <c r="J1491" s="238"/>
      <c r="K1491" s="238"/>
      <c r="L1491" s="243"/>
      <c r="M1491" s="244"/>
      <c r="N1491" s="245"/>
      <c r="O1491" s="245"/>
      <c r="P1491" s="245"/>
      <c r="Q1491" s="245"/>
      <c r="R1491" s="245"/>
      <c r="S1491" s="245"/>
      <c r="T1491" s="246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7" t="s">
        <v>138</v>
      </c>
      <c r="AU1491" s="247" t="s">
        <v>89</v>
      </c>
      <c r="AV1491" s="13" t="s">
        <v>89</v>
      </c>
      <c r="AW1491" s="13" t="s">
        <v>34</v>
      </c>
      <c r="AX1491" s="13" t="s">
        <v>79</v>
      </c>
      <c r="AY1491" s="247" t="s">
        <v>127</v>
      </c>
    </row>
    <row r="1492" s="13" customFormat="1">
      <c r="A1492" s="13"/>
      <c r="B1492" s="237"/>
      <c r="C1492" s="238"/>
      <c r="D1492" s="232" t="s">
        <v>138</v>
      </c>
      <c r="E1492" s="239" t="s">
        <v>1</v>
      </c>
      <c r="F1492" s="240" t="s">
        <v>697</v>
      </c>
      <c r="G1492" s="238"/>
      <c r="H1492" s="241">
        <v>2.04</v>
      </c>
      <c r="I1492" s="242"/>
      <c r="J1492" s="238"/>
      <c r="K1492" s="238"/>
      <c r="L1492" s="243"/>
      <c r="M1492" s="244"/>
      <c r="N1492" s="245"/>
      <c r="O1492" s="245"/>
      <c r="P1492" s="245"/>
      <c r="Q1492" s="245"/>
      <c r="R1492" s="245"/>
      <c r="S1492" s="245"/>
      <c r="T1492" s="246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7" t="s">
        <v>138</v>
      </c>
      <c r="AU1492" s="247" t="s">
        <v>89</v>
      </c>
      <c r="AV1492" s="13" t="s">
        <v>89</v>
      </c>
      <c r="AW1492" s="13" t="s">
        <v>34</v>
      </c>
      <c r="AX1492" s="13" t="s">
        <v>79</v>
      </c>
      <c r="AY1492" s="247" t="s">
        <v>127</v>
      </c>
    </row>
    <row r="1493" s="15" customFormat="1">
      <c r="A1493" s="15"/>
      <c r="B1493" s="262"/>
      <c r="C1493" s="263"/>
      <c r="D1493" s="232" t="s">
        <v>138</v>
      </c>
      <c r="E1493" s="264" t="s">
        <v>1</v>
      </c>
      <c r="F1493" s="265" t="s">
        <v>280</v>
      </c>
      <c r="G1493" s="263"/>
      <c r="H1493" s="266">
        <v>13.914999999999999</v>
      </c>
      <c r="I1493" s="267"/>
      <c r="J1493" s="263"/>
      <c r="K1493" s="263"/>
      <c r="L1493" s="268"/>
      <c r="M1493" s="269"/>
      <c r="N1493" s="270"/>
      <c r="O1493" s="270"/>
      <c r="P1493" s="270"/>
      <c r="Q1493" s="270"/>
      <c r="R1493" s="270"/>
      <c r="S1493" s="270"/>
      <c r="T1493" s="271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72" t="s">
        <v>138</v>
      </c>
      <c r="AU1493" s="272" t="s">
        <v>89</v>
      </c>
      <c r="AV1493" s="15" t="s">
        <v>147</v>
      </c>
      <c r="AW1493" s="15" t="s">
        <v>34</v>
      </c>
      <c r="AX1493" s="15" t="s">
        <v>79</v>
      </c>
      <c r="AY1493" s="272" t="s">
        <v>127</v>
      </c>
    </row>
    <row r="1494" s="14" customFormat="1">
      <c r="A1494" s="14"/>
      <c r="B1494" s="248"/>
      <c r="C1494" s="249"/>
      <c r="D1494" s="232" t="s">
        <v>138</v>
      </c>
      <c r="E1494" s="250" t="s">
        <v>1</v>
      </c>
      <c r="F1494" s="251" t="s">
        <v>176</v>
      </c>
      <c r="G1494" s="249"/>
      <c r="H1494" s="252">
        <v>869.25799999999992</v>
      </c>
      <c r="I1494" s="253"/>
      <c r="J1494" s="249"/>
      <c r="K1494" s="249"/>
      <c r="L1494" s="254"/>
      <c r="M1494" s="255"/>
      <c r="N1494" s="256"/>
      <c r="O1494" s="256"/>
      <c r="P1494" s="256"/>
      <c r="Q1494" s="256"/>
      <c r="R1494" s="256"/>
      <c r="S1494" s="256"/>
      <c r="T1494" s="257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8" t="s">
        <v>138</v>
      </c>
      <c r="AU1494" s="258" t="s">
        <v>89</v>
      </c>
      <c r="AV1494" s="14" t="s">
        <v>134</v>
      </c>
      <c r="AW1494" s="14" t="s">
        <v>34</v>
      </c>
      <c r="AX1494" s="14" t="s">
        <v>87</v>
      </c>
      <c r="AY1494" s="258" t="s">
        <v>127</v>
      </c>
    </row>
    <row r="1495" s="12" customFormat="1" ht="25.92" customHeight="1">
      <c r="A1495" s="12"/>
      <c r="B1495" s="203"/>
      <c r="C1495" s="204"/>
      <c r="D1495" s="205" t="s">
        <v>78</v>
      </c>
      <c r="E1495" s="206" t="s">
        <v>1789</v>
      </c>
      <c r="F1495" s="206" t="s">
        <v>1790</v>
      </c>
      <c r="G1495" s="204"/>
      <c r="H1495" s="204"/>
      <c r="I1495" s="207"/>
      <c r="J1495" s="208">
        <f>BK1495</f>
        <v>0</v>
      </c>
      <c r="K1495" s="204"/>
      <c r="L1495" s="209"/>
      <c r="M1495" s="210"/>
      <c r="N1495" s="211"/>
      <c r="O1495" s="211"/>
      <c r="P1495" s="212">
        <f>P1496+P1501</f>
        <v>0</v>
      </c>
      <c r="Q1495" s="211"/>
      <c r="R1495" s="212">
        <f>R1496+R1501</f>
        <v>0</v>
      </c>
      <c r="S1495" s="211"/>
      <c r="T1495" s="213">
        <f>T1496+T1501</f>
        <v>0</v>
      </c>
      <c r="U1495" s="12"/>
      <c r="V1495" s="12"/>
      <c r="W1495" s="12"/>
      <c r="X1495" s="12"/>
      <c r="Y1495" s="12"/>
      <c r="Z1495" s="12"/>
      <c r="AA1495" s="12"/>
      <c r="AB1495" s="12"/>
      <c r="AC1495" s="12"/>
      <c r="AD1495" s="12"/>
      <c r="AE1495" s="12"/>
      <c r="AR1495" s="214" t="s">
        <v>158</v>
      </c>
      <c r="AT1495" s="215" t="s">
        <v>78</v>
      </c>
      <c r="AU1495" s="215" t="s">
        <v>79</v>
      </c>
      <c r="AY1495" s="214" t="s">
        <v>127</v>
      </c>
      <c r="BK1495" s="216">
        <f>BK1496+BK1501</f>
        <v>0</v>
      </c>
    </row>
    <row r="1496" s="12" customFormat="1" ht="22.8" customHeight="1">
      <c r="A1496" s="12"/>
      <c r="B1496" s="203"/>
      <c r="C1496" s="204"/>
      <c r="D1496" s="205" t="s">
        <v>78</v>
      </c>
      <c r="E1496" s="217" t="s">
        <v>1791</v>
      </c>
      <c r="F1496" s="217" t="s">
        <v>1792</v>
      </c>
      <c r="G1496" s="204"/>
      <c r="H1496" s="204"/>
      <c r="I1496" s="207"/>
      <c r="J1496" s="218">
        <f>BK1496</f>
        <v>0</v>
      </c>
      <c r="K1496" s="204"/>
      <c r="L1496" s="209"/>
      <c r="M1496" s="210"/>
      <c r="N1496" s="211"/>
      <c r="O1496" s="211"/>
      <c r="P1496" s="212">
        <f>SUM(P1497:P1500)</f>
        <v>0</v>
      </c>
      <c r="Q1496" s="211"/>
      <c r="R1496" s="212">
        <f>SUM(R1497:R1500)</f>
        <v>0</v>
      </c>
      <c r="S1496" s="211"/>
      <c r="T1496" s="213">
        <f>SUM(T1497:T1500)</f>
        <v>0</v>
      </c>
      <c r="U1496" s="12"/>
      <c r="V1496" s="12"/>
      <c r="W1496" s="12"/>
      <c r="X1496" s="12"/>
      <c r="Y1496" s="12"/>
      <c r="Z1496" s="12"/>
      <c r="AA1496" s="12"/>
      <c r="AB1496" s="12"/>
      <c r="AC1496" s="12"/>
      <c r="AD1496" s="12"/>
      <c r="AE1496" s="12"/>
      <c r="AR1496" s="214" t="s">
        <v>158</v>
      </c>
      <c r="AT1496" s="215" t="s">
        <v>78</v>
      </c>
      <c r="AU1496" s="215" t="s">
        <v>87</v>
      </c>
      <c r="AY1496" s="214" t="s">
        <v>127</v>
      </c>
      <c r="BK1496" s="216">
        <f>SUM(BK1497:BK1500)</f>
        <v>0</v>
      </c>
    </row>
    <row r="1497" s="2" customFormat="1" ht="16.5" customHeight="1">
      <c r="A1497" s="39"/>
      <c r="B1497" s="40"/>
      <c r="C1497" s="219" t="s">
        <v>1793</v>
      </c>
      <c r="D1497" s="219" t="s">
        <v>130</v>
      </c>
      <c r="E1497" s="220" t="s">
        <v>1794</v>
      </c>
      <c r="F1497" s="221" t="s">
        <v>1792</v>
      </c>
      <c r="G1497" s="222" t="s">
        <v>1094</v>
      </c>
      <c r="H1497" s="223">
        <v>1</v>
      </c>
      <c r="I1497" s="224"/>
      <c r="J1497" s="225">
        <f>ROUND(I1497*H1497,2)</f>
        <v>0</v>
      </c>
      <c r="K1497" s="221" t="s">
        <v>1</v>
      </c>
      <c r="L1497" s="45"/>
      <c r="M1497" s="226" t="s">
        <v>1</v>
      </c>
      <c r="N1497" s="227" t="s">
        <v>44</v>
      </c>
      <c r="O1497" s="92"/>
      <c r="P1497" s="228">
        <f>O1497*H1497</f>
        <v>0</v>
      </c>
      <c r="Q1497" s="228">
        <v>0</v>
      </c>
      <c r="R1497" s="228">
        <f>Q1497*H1497</f>
        <v>0</v>
      </c>
      <c r="S1497" s="228">
        <v>0</v>
      </c>
      <c r="T1497" s="229">
        <f>S1497*H1497</f>
        <v>0</v>
      </c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R1497" s="230" t="s">
        <v>1795</v>
      </c>
      <c r="AT1497" s="230" t="s">
        <v>130</v>
      </c>
      <c r="AU1497" s="230" t="s">
        <v>89</v>
      </c>
      <c r="AY1497" s="18" t="s">
        <v>127</v>
      </c>
      <c r="BE1497" s="231">
        <f>IF(N1497="základní",J1497,0)</f>
        <v>0</v>
      </c>
      <c r="BF1497" s="231">
        <f>IF(N1497="snížená",J1497,0)</f>
        <v>0</v>
      </c>
      <c r="BG1497" s="231">
        <f>IF(N1497="zákl. přenesená",J1497,0)</f>
        <v>0</v>
      </c>
      <c r="BH1497" s="231">
        <f>IF(N1497="sníž. přenesená",J1497,0)</f>
        <v>0</v>
      </c>
      <c r="BI1497" s="231">
        <f>IF(N1497="nulová",J1497,0)</f>
        <v>0</v>
      </c>
      <c r="BJ1497" s="18" t="s">
        <v>87</v>
      </c>
      <c r="BK1497" s="231">
        <f>ROUND(I1497*H1497,2)</f>
        <v>0</v>
      </c>
      <c r="BL1497" s="18" t="s">
        <v>1795</v>
      </c>
      <c r="BM1497" s="230" t="s">
        <v>1796</v>
      </c>
    </row>
    <row r="1498" s="2" customFormat="1">
      <c r="A1498" s="39"/>
      <c r="B1498" s="40"/>
      <c r="C1498" s="41"/>
      <c r="D1498" s="232" t="s">
        <v>136</v>
      </c>
      <c r="E1498" s="41"/>
      <c r="F1498" s="233" t="s">
        <v>1792</v>
      </c>
      <c r="G1498" s="41"/>
      <c r="H1498" s="41"/>
      <c r="I1498" s="234"/>
      <c r="J1498" s="41"/>
      <c r="K1498" s="41"/>
      <c r="L1498" s="45"/>
      <c r="M1498" s="235"/>
      <c r="N1498" s="236"/>
      <c r="O1498" s="92"/>
      <c r="P1498" s="92"/>
      <c r="Q1498" s="92"/>
      <c r="R1498" s="92"/>
      <c r="S1498" s="92"/>
      <c r="T1498" s="93"/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T1498" s="18" t="s">
        <v>136</v>
      </c>
      <c r="AU1498" s="18" t="s">
        <v>89</v>
      </c>
    </row>
    <row r="1499" s="2" customFormat="1" ht="16.5" customHeight="1">
      <c r="A1499" s="39"/>
      <c r="B1499" s="40"/>
      <c r="C1499" s="219" t="s">
        <v>1797</v>
      </c>
      <c r="D1499" s="219" t="s">
        <v>130</v>
      </c>
      <c r="E1499" s="220" t="s">
        <v>1798</v>
      </c>
      <c r="F1499" s="221" t="s">
        <v>1799</v>
      </c>
      <c r="G1499" s="222" t="s">
        <v>1094</v>
      </c>
      <c r="H1499" s="223">
        <v>1</v>
      </c>
      <c r="I1499" s="224"/>
      <c r="J1499" s="225">
        <f>ROUND(I1499*H1499,2)</f>
        <v>0</v>
      </c>
      <c r="K1499" s="221" t="s">
        <v>1</v>
      </c>
      <c r="L1499" s="45"/>
      <c r="M1499" s="226" t="s">
        <v>1</v>
      </c>
      <c r="N1499" s="227" t="s">
        <v>44</v>
      </c>
      <c r="O1499" s="92"/>
      <c r="P1499" s="228">
        <f>O1499*H1499</f>
        <v>0</v>
      </c>
      <c r="Q1499" s="228">
        <v>0</v>
      </c>
      <c r="R1499" s="228">
        <f>Q1499*H1499</f>
        <v>0</v>
      </c>
      <c r="S1499" s="228">
        <v>0</v>
      </c>
      <c r="T1499" s="229">
        <f>S1499*H1499</f>
        <v>0</v>
      </c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R1499" s="230" t="s">
        <v>1795</v>
      </c>
      <c r="AT1499" s="230" t="s">
        <v>130</v>
      </c>
      <c r="AU1499" s="230" t="s">
        <v>89</v>
      </c>
      <c r="AY1499" s="18" t="s">
        <v>127</v>
      </c>
      <c r="BE1499" s="231">
        <f>IF(N1499="základní",J1499,0)</f>
        <v>0</v>
      </c>
      <c r="BF1499" s="231">
        <f>IF(N1499="snížená",J1499,0)</f>
        <v>0</v>
      </c>
      <c r="BG1499" s="231">
        <f>IF(N1499="zákl. přenesená",J1499,0)</f>
        <v>0</v>
      </c>
      <c r="BH1499" s="231">
        <f>IF(N1499="sníž. přenesená",J1499,0)</f>
        <v>0</v>
      </c>
      <c r="BI1499" s="231">
        <f>IF(N1499="nulová",J1499,0)</f>
        <v>0</v>
      </c>
      <c r="BJ1499" s="18" t="s">
        <v>87</v>
      </c>
      <c r="BK1499" s="231">
        <f>ROUND(I1499*H1499,2)</f>
        <v>0</v>
      </c>
      <c r="BL1499" s="18" t="s">
        <v>1795</v>
      </c>
      <c r="BM1499" s="230" t="s">
        <v>1800</v>
      </c>
    </row>
    <row r="1500" s="2" customFormat="1">
      <c r="A1500" s="39"/>
      <c r="B1500" s="40"/>
      <c r="C1500" s="41"/>
      <c r="D1500" s="232" t="s">
        <v>136</v>
      </c>
      <c r="E1500" s="41"/>
      <c r="F1500" s="233" t="s">
        <v>1799</v>
      </c>
      <c r="G1500" s="41"/>
      <c r="H1500" s="41"/>
      <c r="I1500" s="234"/>
      <c r="J1500" s="41"/>
      <c r="K1500" s="41"/>
      <c r="L1500" s="45"/>
      <c r="M1500" s="235"/>
      <c r="N1500" s="236"/>
      <c r="O1500" s="92"/>
      <c r="P1500" s="92"/>
      <c r="Q1500" s="92"/>
      <c r="R1500" s="92"/>
      <c r="S1500" s="92"/>
      <c r="T1500" s="93"/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T1500" s="18" t="s">
        <v>136</v>
      </c>
      <c r="AU1500" s="18" t="s">
        <v>89</v>
      </c>
    </row>
    <row r="1501" s="12" customFormat="1" ht="22.8" customHeight="1">
      <c r="A1501" s="12"/>
      <c r="B1501" s="203"/>
      <c r="C1501" s="204"/>
      <c r="D1501" s="205" t="s">
        <v>78</v>
      </c>
      <c r="E1501" s="217" t="s">
        <v>1801</v>
      </c>
      <c r="F1501" s="217" t="s">
        <v>1802</v>
      </c>
      <c r="G1501" s="204"/>
      <c r="H1501" s="204"/>
      <c r="I1501" s="207"/>
      <c r="J1501" s="218">
        <f>BK1501</f>
        <v>0</v>
      </c>
      <c r="K1501" s="204"/>
      <c r="L1501" s="209"/>
      <c r="M1501" s="210"/>
      <c r="N1501" s="211"/>
      <c r="O1501" s="211"/>
      <c r="P1501" s="212">
        <f>SUM(P1502:P1503)</f>
        <v>0</v>
      </c>
      <c r="Q1501" s="211"/>
      <c r="R1501" s="212">
        <f>SUM(R1502:R1503)</f>
        <v>0</v>
      </c>
      <c r="S1501" s="211"/>
      <c r="T1501" s="213">
        <f>SUM(T1502:T1503)</f>
        <v>0</v>
      </c>
      <c r="U1501" s="12"/>
      <c r="V1501" s="12"/>
      <c r="W1501" s="12"/>
      <c r="X1501" s="12"/>
      <c r="Y1501" s="12"/>
      <c r="Z1501" s="12"/>
      <c r="AA1501" s="12"/>
      <c r="AB1501" s="12"/>
      <c r="AC1501" s="12"/>
      <c r="AD1501" s="12"/>
      <c r="AE1501" s="12"/>
      <c r="AR1501" s="214" t="s">
        <v>158</v>
      </c>
      <c r="AT1501" s="215" t="s">
        <v>78</v>
      </c>
      <c r="AU1501" s="215" t="s">
        <v>87</v>
      </c>
      <c r="AY1501" s="214" t="s">
        <v>127</v>
      </c>
      <c r="BK1501" s="216">
        <f>SUM(BK1502:BK1503)</f>
        <v>0</v>
      </c>
    </row>
    <row r="1502" s="2" customFormat="1" ht="16.5" customHeight="1">
      <c r="A1502" s="39"/>
      <c r="B1502" s="40"/>
      <c r="C1502" s="219" t="s">
        <v>1803</v>
      </c>
      <c r="D1502" s="219" t="s">
        <v>130</v>
      </c>
      <c r="E1502" s="220" t="s">
        <v>1804</v>
      </c>
      <c r="F1502" s="221" t="s">
        <v>1802</v>
      </c>
      <c r="G1502" s="222" t="s">
        <v>1094</v>
      </c>
      <c r="H1502" s="223">
        <v>1</v>
      </c>
      <c r="I1502" s="224"/>
      <c r="J1502" s="225">
        <f>ROUND(I1502*H1502,2)</f>
        <v>0</v>
      </c>
      <c r="K1502" s="221" t="s">
        <v>1</v>
      </c>
      <c r="L1502" s="45"/>
      <c r="M1502" s="226" t="s">
        <v>1</v>
      </c>
      <c r="N1502" s="227" t="s">
        <v>44</v>
      </c>
      <c r="O1502" s="92"/>
      <c r="P1502" s="228">
        <f>O1502*H1502</f>
        <v>0</v>
      </c>
      <c r="Q1502" s="228">
        <v>0</v>
      </c>
      <c r="R1502" s="228">
        <f>Q1502*H1502</f>
        <v>0</v>
      </c>
      <c r="S1502" s="228">
        <v>0</v>
      </c>
      <c r="T1502" s="229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30" t="s">
        <v>1795</v>
      </c>
      <c r="AT1502" s="230" t="s">
        <v>130</v>
      </c>
      <c r="AU1502" s="230" t="s">
        <v>89</v>
      </c>
      <c r="AY1502" s="18" t="s">
        <v>127</v>
      </c>
      <c r="BE1502" s="231">
        <f>IF(N1502="základní",J1502,0)</f>
        <v>0</v>
      </c>
      <c r="BF1502" s="231">
        <f>IF(N1502="snížená",J1502,0)</f>
        <v>0</v>
      </c>
      <c r="BG1502" s="231">
        <f>IF(N1502="zákl. přenesená",J1502,0)</f>
        <v>0</v>
      </c>
      <c r="BH1502" s="231">
        <f>IF(N1502="sníž. přenesená",J1502,0)</f>
        <v>0</v>
      </c>
      <c r="BI1502" s="231">
        <f>IF(N1502="nulová",J1502,0)</f>
        <v>0</v>
      </c>
      <c r="BJ1502" s="18" t="s">
        <v>87</v>
      </c>
      <c r="BK1502" s="231">
        <f>ROUND(I1502*H1502,2)</f>
        <v>0</v>
      </c>
      <c r="BL1502" s="18" t="s">
        <v>1795</v>
      </c>
      <c r="BM1502" s="230" t="s">
        <v>1805</v>
      </c>
    </row>
    <row r="1503" s="2" customFormat="1">
      <c r="A1503" s="39"/>
      <c r="B1503" s="40"/>
      <c r="C1503" s="41"/>
      <c r="D1503" s="232" t="s">
        <v>136</v>
      </c>
      <c r="E1503" s="41"/>
      <c r="F1503" s="233" t="s">
        <v>1802</v>
      </c>
      <c r="G1503" s="41"/>
      <c r="H1503" s="41"/>
      <c r="I1503" s="234"/>
      <c r="J1503" s="41"/>
      <c r="K1503" s="41"/>
      <c r="L1503" s="45"/>
      <c r="M1503" s="294"/>
      <c r="N1503" s="295"/>
      <c r="O1503" s="296"/>
      <c r="P1503" s="296"/>
      <c r="Q1503" s="296"/>
      <c r="R1503" s="296"/>
      <c r="S1503" s="296"/>
      <c r="T1503" s="297"/>
      <c r="U1503" s="39"/>
      <c r="V1503" s="39"/>
      <c r="W1503" s="39"/>
      <c r="X1503" s="39"/>
      <c r="Y1503" s="39"/>
      <c r="Z1503" s="39"/>
      <c r="AA1503" s="39"/>
      <c r="AB1503" s="39"/>
      <c r="AC1503" s="39"/>
      <c r="AD1503" s="39"/>
      <c r="AE1503" s="39"/>
      <c r="AT1503" s="18" t="s">
        <v>136</v>
      </c>
      <c r="AU1503" s="18" t="s">
        <v>89</v>
      </c>
    </row>
    <row r="1504" s="2" customFormat="1" ht="6.96" customHeight="1">
      <c r="A1504" s="39"/>
      <c r="B1504" s="67"/>
      <c r="C1504" s="68"/>
      <c r="D1504" s="68"/>
      <c r="E1504" s="68"/>
      <c r="F1504" s="68"/>
      <c r="G1504" s="68"/>
      <c r="H1504" s="68"/>
      <c r="I1504" s="68"/>
      <c r="J1504" s="68"/>
      <c r="K1504" s="68"/>
      <c r="L1504" s="45"/>
      <c r="M1504" s="39"/>
      <c r="O1504" s="39"/>
      <c r="P1504" s="39"/>
      <c r="Q1504" s="39"/>
      <c r="R1504" s="39"/>
      <c r="S1504" s="39"/>
      <c r="T1504" s="39"/>
      <c r="U1504" s="39"/>
      <c r="V1504" s="39"/>
      <c r="W1504" s="39"/>
      <c r="X1504" s="39"/>
      <c r="Y1504" s="39"/>
      <c r="Z1504" s="39"/>
      <c r="AA1504" s="39"/>
      <c r="AB1504" s="39"/>
      <c r="AC1504" s="39"/>
      <c r="AD1504" s="39"/>
      <c r="AE1504" s="39"/>
    </row>
  </sheetData>
  <sheetProtection sheet="1" autoFilter="0" formatColumns="0" formatRows="0" objects="1" scenarios="1" spinCount="100000" saltValue="lS0OSbmczPuHMM3KyEk9N1+T/O5n+jIvlcQ4KSMiunK9JUdqwptC8gbMgydiOB0LMubgxYhmzDlcdk1fFTlgDQ==" hashValue="CU6KnN3rlCXGZu3DcZGWkxkcrhVIaIzuSeailoiTVunS7+V83VTEva02S14rl+AJYNzkwFGvRNbxy/SNnG0jgg==" algorithmName="SHA-512" password="CC35"/>
  <autoFilter ref="C147:K1503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ROUND((SUM(BE142:BE772)),  2)</f>
        <v>0</v>
      </c>
      <c r="G33" s="39"/>
      <c r="H33" s="39"/>
      <c r="I33" s="156">
        <v>0.20999999999999999</v>
      </c>
      <c r="J33" s="155">
        <f>ROUND(((SUM(BE142:BE772))*I33),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ROUND((SUM(BF142:BF772)),  2)</f>
        <v>0</v>
      </c>
      <c r="G34" s="39"/>
      <c r="H34" s="39"/>
      <c r="I34" s="156">
        <v>0.14999999999999999</v>
      </c>
      <c r="J34" s="155">
        <f>ROUND(((SUM(BF142:BF772))*I34),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ROUND((SUM(BG142:BG772)),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ROUND((SUM(BH142:BH772)),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ROUND((SUM(BI142:BI772)),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2020047-03 - Obecní úřad - nezapočitatelné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223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224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225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226</v>
      </c>
      <c r="E101" s="189"/>
      <c r="F101" s="189"/>
      <c r="G101" s="189"/>
      <c r="H101" s="189"/>
      <c r="I101" s="189"/>
      <c r="J101" s="190">
        <f>J257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227</v>
      </c>
      <c r="E102" s="189"/>
      <c r="F102" s="189"/>
      <c r="G102" s="189"/>
      <c r="H102" s="189"/>
      <c r="I102" s="189"/>
      <c r="J102" s="190">
        <f>J283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228</v>
      </c>
      <c r="E103" s="189"/>
      <c r="F103" s="189"/>
      <c r="G103" s="189"/>
      <c r="H103" s="189"/>
      <c r="I103" s="189"/>
      <c r="J103" s="190">
        <f>J284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229</v>
      </c>
      <c r="E104" s="189"/>
      <c r="F104" s="189"/>
      <c r="G104" s="189"/>
      <c r="H104" s="189"/>
      <c r="I104" s="189"/>
      <c r="J104" s="190">
        <f>J368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230</v>
      </c>
      <c r="E105" s="189"/>
      <c r="F105" s="189"/>
      <c r="G105" s="189"/>
      <c r="H105" s="189"/>
      <c r="I105" s="189"/>
      <c r="J105" s="190">
        <f>J410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J429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231</v>
      </c>
      <c r="E107" s="189"/>
      <c r="F107" s="189"/>
      <c r="G107" s="189"/>
      <c r="H107" s="189"/>
      <c r="I107" s="189"/>
      <c r="J107" s="190">
        <f>J459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110</v>
      </c>
      <c r="E108" s="183"/>
      <c r="F108" s="183"/>
      <c r="G108" s="183"/>
      <c r="H108" s="183"/>
      <c r="I108" s="183"/>
      <c r="J108" s="184">
        <f>J462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232</v>
      </c>
      <c r="E109" s="189"/>
      <c r="F109" s="189"/>
      <c r="G109" s="189"/>
      <c r="H109" s="189"/>
      <c r="I109" s="189"/>
      <c r="J109" s="190">
        <f>J463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233</v>
      </c>
      <c r="E110" s="189"/>
      <c r="F110" s="189"/>
      <c r="G110" s="189"/>
      <c r="H110" s="189"/>
      <c r="I110" s="189"/>
      <c r="J110" s="190">
        <f>J504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234</v>
      </c>
      <c r="E111" s="189"/>
      <c r="F111" s="189"/>
      <c r="G111" s="189"/>
      <c r="H111" s="189"/>
      <c r="I111" s="189"/>
      <c r="J111" s="190">
        <f>J529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236</v>
      </c>
      <c r="E112" s="189"/>
      <c r="F112" s="189"/>
      <c r="G112" s="189"/>
      <c r="H112" s="189"/>
      <c r="I112" s="189"/>
      <c r="J112" s="190">
        <f>J532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237</v>
      </c>
      <c r="E113" s="189"/>
      <c r="F113" s="189"/>
      <c r="G113" s="189"/>
      <c r="H113" s="189"/>
      <c r="I113" s="189"/>
      <c r="J113" s="190">
        <f>J535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238</v>
      </c>
      <c r="E114" s="189"/>
      <c r="F114" s="189"/>
      <c r="G114" s="189"/>
      <c r="H114" s="189"/>
      <c r="I114" s="189"/>
      <c r="J114" s="190">
        <f>J538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240</v>
      </c>
      <c r="E115" s="189"/>
      <c r="F115" s="189"/>
      <c r="G115" s="189"/>
      <c r="H115" s="189"/>
      <c r="I115" s="189"/>
      <c r="J115" s="190">
        <f>J541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241</v>
      </c>
      <c r="E116" s="189"/>
      <c r="F116" s="189"/>
      <c r="G116" s="189"/>
      <c r="H116" s="189"/>
      <c r="I116" s="189"/>
      <c r="J116" s="190">
        <f>J558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242</v>
      </c>
      <c r="E117" s="189"/>
      <c r="F117" s="189"/>
      <c r="G117" s="189"/>
      <c r="H117" s="189"/>
      <c r="I117" s="189"/>
      <c r="J117" s="190">
        <f>J565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244</v>
      </c>
      <c r="E118" s="189"/>
      <c r="F118" s="189"/>
      <c r="G118" s="189"/>
      <c r="H118" s="189"/>
      <c r="I118" s="189"/>
      <c r="J118" s="190">
        <f>J604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245</v>
      </c>
      <c r="E119" s="189"/>
      <c r="F119" s="189"/>
      <c r="G119" s="189"/>
      <c r="H119" s="189"/>
      <c r="I119" s="189"/>
      <c r="J119" s="190">
        <f>J647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247</v>
      </c>
      <c r="E120" s="189"/>
      <c r="F120" s="189"/>
      <c r="G120" s="189"/>
      <c r="H120" s="189"/>
      <c r="I120" s="189"/>
      <c r="J120" s="190">
        <f>J711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248</v>
      </c>
      <c r="E121" s="183"/>
      <c r="F121" s="183"/>
      <c r="G121" s="183"/>
      <c r="H121" s="183"/>
      <c r="I121" s="183"/>
      <c r="J121" s="184">
        <f>J769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250</v>
      </c>
      <c r="E122" s="189"/>
      <c r="F122" s="189"/>
      <c r="G122" s="189"/>
      <c r="H122" s="189"/>
      <c r="I122" s="189"/>
      <c r="J122" s="190">
        <f>J770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112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Požární zbrojnice a OÚ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2020047-03 - Obecní úřad - nezapočitatelné náklady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Staré Místo</v>
      </c>
      <c r="G136" s="41"/>
      <c r="H136" s="41"/>
      <c r="I136" s="33" t="s">
        <v>22</v>
      </c>
      <c r="J136" s="80" t="str">
        <f>IF(J12="","",J12)</f>
        <v>1. 9. 2020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OÚ Staré Místo</v>
      </c>
      <c r="G138" s="41"/>
      <c r="H138" s="41"/>
      <c r="I138" s="33" t="s">
        <v>31</v>
      </c>
      <c r="J138" s="37" t="str">
        <f>E21</f>
        <v>Ing. Milan Pour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29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>Ing. Ladislav Kopecký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113</v>
      </c>
      <c r="D141" s="195" t="s">
        <v>64</v>
      </c>
      <c r="E141" s="195" t="s">
        <v>60</v>
      </c>
      <c r="F141" s="195" t="s">
        <v>61</v>
      </c>
      <c r="G141" s="195" t="s">
        <v>114</v>
      </c>
      <c r="H141" s="195" t="s">
        <v>115</v>
      </c>
      <c r="I141" s="195" t="s">
        <v>116</v>
      </c>
      <c r="J141" s="195" t="s">
        <v>104</v>
      </c>
      <c r="K141" s="196" t="s">
        <v>117</v>
      </c>
      <c r="L141" s="197"/>
      <c r="M141" s="101" t="s">
        <v>1</v>
      </c>
      <c r="N141" s="102" t="s">
        <v>43</v>
      </c>
      <c r="O141" s="102" t="s">
        <v>118</v>
      </c>
      <c r="P141" s="102" t="s">
        <v>119</v>
      </c>
      <c r="Q141" s="102" t="s">
        <v>120</v>
      </c>
      <c r="R141" s="102" t="s">
        <v>121</v>
      </c>
      <c r="S141" s="102" t="s">
        <v>122</v>
      </c>
      <c r="T141" s="103" t="s">
        <v>123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124</v>
      </c>
      <c r="D142" s="41"/>
      <c r="E142" s="41"/>
      <c r="F142" s="41"/>
      <c r="G142" s="41"/>
      <c r="H142" s="41"/>
      <c r="I142" s="41"/>
      <c r="J142" s="198">
        <f>BK142</f>
        <v>0</v>
      </c>
      <c r="K142" s="41"/>
      <c r="L142" s="45"/>
      <c r="M142" s="104"/>
      <c r="N142" s="199"/>
      <c r="O142" s="105"/>
      <c r="P142" s="200">
        <f>P143+P462+P769</f>
        <v>0</v>
      </c>
      <c r="Q142" s="105"/>
      <c r="R142" s="200">
        <f>R143+R462+R769</f>
        <v>393.58510726000003</v>
      </c>
      <c r="S142" s="105"/>
      <c r="T142" s="201">
        <f>T143+T462+T769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78</v>
      </c>
      <c r="AU142" s="18" t="s">
        <v>106</v>
      </c>
      <c r="BK142" s="202">
        <f>BK143+BK462+BK769</f>
        <v>0</v>
      </c>
    </row>
    <row r="143" s="12" customFormat="1" ht="25.92" customHeight="1">
      <c r="A143" s="12"/>
      <c r="B143" s="203"/>
      <c r="C143" s="204"/>
      <c r="D143" s="205" t="s">
        <v>78</v>
      </c>
      <c r="E143" s="206" t="s">
        <v>125</v>
      </c>
      <c r="F143" s="206" t="s">
        <v>126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P144+P167+P215+P257+P283+P429+P459</f>
        <v>0</v>
      </c>
      <c r="Q143" s="211"/>
      <c r="R143" s="212">
        <f>R144+R167+R215+R257+R283+R429+R459</f>
        <v>381.79936646000004</v>
      </c>
      <c r="S143" s="211"/>
      <c r="T143" s="213">
        <f>T144+T167+T215+T257+T283+T429+T459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87</v>
      </c>
      <c r="AT143" s="215" t="s">
        <v>78</v>
      </c>
      <c r="AU143" s="215" t="s">
        <v>79</v>
      </c>
      <c r="AY143" s="214" t="s">
        <v>127</v>
      </c>
      <c r="BK143" s="216">
        <f>BK144+BK167+BK215+BK257+BK283+BK429+BK459</f>
        <v>0</v>
      </c>
    </row>
    <row r="144" s="12" customFormat="1" ht="22.8" customHeight="1">
      <c r="A144" s="12"/>
      <c r="B144" s="203"/>
      <c r="C144" s="204"/>
      <c r="D144" s="205" t="s">
        <v>78</v>
      </c>
      <c r="E144" s="217" t="s">
        <v>87</v>
      </c>
      <c r="F144" s="217" t="s">
        <v>251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SUM(P145:P166)</f>
        <v>0</v>
      </c>
      <c r="Q144" s="211"/>
      <c r="R144" s="212">
        <f>SUM(R145:R166)</f>
        <v>0</v>
      </c>
      <c r="S144" s="211"/>
      <c r="T144" s="213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87</v>
      </c>
      <c r="AT144" s="215" t="s">
        <v>78</v>
      </c>
      <c r="AU144" s="215" t="s">
        <v>87</v>
      </c>
      <c r="AY144" s="214" t="s">
        <v>127</v>
      </c>
      <c r="BK144" s="216">
        <f>SUM(BK145:BK166)</f>
        <v>0</v>
      </c>
    </row>
    <row r="145" s="2" customFormat="1">
      <c r="A145" s="39"/>
      <c r="B145" s="40"/>
      <c r="C145" s="219" t="s">
        <v>87</v>
      </c>
      <c r="D145" s="219" t="s">
        <v>130</v>
      </c>
      <c r="E145" s="220" t="s">
        <v>263</v>
      </c>
      <c r="F145" s="221" t="s">
        <v>264</v>
      </c>
      <c r="G145" s="222" t="s">
        <v>133</v>
      </c>
      <c r="H145" s="223">
        <v>23.399999999999999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134</v>
      </c>
      <c r="AT145" s="230" t="s">
        <v>130</v>
      </c>
      <c r="AU145" s="230" t="s">
        <v>89</v>
      </c>
      <c r="AY145" s="18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134</v>
      </c>
      <c r="BM145" s="230" t="s">
        <v>1807</v>
      </c>
    </row>
    <row r="146" s="2" customFormat="1">
      <c r="A146" s="39"/>
      <c r="B146" s="40"/>
      <c r="C146" s="41"/>
      <c r="D146" s="232" t="s">
        <v>136</v>
      </c>
      <c r="E146" s="41"/>
      <c r="F146" s="233" t="s">
        <v>266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89</v>
      </c>
    </row>
    <row r="147" s="13" customFormat="1">
      <c r="A147" s="13"/>
      <c r="B147" s="237"/>
      <c r="C147" s="238"/>
      <c r="D147" s="232" t="s">
        <v>138</v>
      </c>
      <c r="E147" s="239" t="s">
        <v>1</v>
      </c>
      <c r="F147" s="240" t="s">
        <v>1808</v>
      </c>
      <c r="G147" s="238"/>
      <c r="H147" s="241">
        <v>18.067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138</v>
      </c>
      <c r="AU147" s="247" t="s">
        <v>89</v>
      </c>
      <c r="AV147" s="13" t="s">
        <v>89</v>
      </c>
      <c r="AW147" s="13" t="s">
        <v>34</v>
      </c>
      <c r="AX147" s="13" t="s">
        <v>79</v>
      </c>
      <c r="AY147" s="247" t="s">
        <v>127</v>
      </c>
    </row>
    <row r="148" s="13" customFormat="1">
      <c r="A148" s="13"/>
      <c r="B148" s="237"/>
      <c r="C148" s="238"/>
      <c r="D148" s="232" t="s">
        <v>138</v>
      </c>
      <c r="E148" s="239" t="s">
        <v>1</v>
      </c>
      <c r="F148" s="240" t="s">
        <v>1809</v>
      </c>
      <c r="G148" s="238"/>
      <c r="H148" s="241">
        <v>5.3330000000000002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138</v>
      </c>
      <c r="AU148" s="247" t="s">
        <v>89</v>
      </c>
      <c r="AV148" s="13" t="s">
        <v>89</v>
      </c>
      <c r="AW148" s="13" t="s">
        <v>34</v>
      </c>
      <c r="AX148" s="13" t="s">
        <v>79</v>
      </c>
      <c r="AY148" s="247" t="s">
        <v>127</v>
      </c>
    </row>
    <row r="149" s="14" customFormat="1">
      <c r="A149" s="14"/>
      <c r="B149" s="248"/>
      <c r="C149" s="249"/>
      <c r="D149" s="232" t="s">
        <v>138</v>
      </c>
      <c r="E149" s="250" t="s">
        <v>1</v>
      </c>
      <c r="F149" s="251" t="s">
        <v>176</v>
      </c>
      <c r="G149" s="249"/>
      <c r="H149" s="252">
        <v>23.399999999999999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138</v>
      </c>
      <c r="AU149" s="258" t="s">
        <v>89</v>
      </c>
      <c r="AV149" s="14" t="s">
        <v>134</v>
      </c>
      <c r="AW149" s="14" t="s">
        <v>34</v>
      </c>
      <c r="AX149" s="14" t="s">
        <v>87</v>
      </c>
      <c r="AY149" s="258" t="s">
        <v>127</v>
      </c>
    </row>
    <row r="150" s="2" customFormat="1">
      <c r="A150" s="39"/>
      <c r="B150" s="40"/>
      <c r="C150" s="219" t="s">
        <v>89</v>
      </c>
      <c r="D150" s="219" t="s">
        <v>130</v>
      </c>
      <c r="E150" s="220" t="s">
        <v>269</v>
      </c>
      <c r="F150" s="221" t="s">
        <v>270</v>
      </c>
      <c r="G150" s="222" t="s">
        <v>133</v>
      </c>
      <c r="H150" s="223">
        <v>23.399999999999999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134</v>
      </c>
      <c r="AT150" s="230" t="s">
        <v>130</v>
      </c>
      <c r="AU150" s="230" t="s">
        <v>89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134</v>
      </c>
      <c r="BM150" s="230" t="s">
        <v>1810</v>
      </c>
    </row>
    <row r="151" s="2" customFormat="1">
      <c r="A151" s="39"/>
      <c r="B151" s="40"/>
      <c r="C151" s="41"/>
      <c r="D151" s="232" t="s">
        <v>136</v>
      </c>
      <c r="E151" s="41"/>
      <c r="F151" s="233" t="s">
        <v>272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89</v>
      </c>
    </row>
    <row r="152" s="13" customFormat="1">
      <c r="A152" s="13"/>
      <c r="B152" s="237"/>
      <c r="C152" s="238"/>
      <c r="D152" s="232" t="s">
        <v>138</v>
      </c>
      <c r="E152" s="239" t="s">
        <v>1</v>
      </c>
      <c r="F152" s="240" t="s">
        <v>1808</v>
      </c>
      <c r="G152" s="238"/>
      <c r="H152" s="241">
        <v>18.067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138</v>
      </c>
      <c r="AU152" s="247" t="s">
        <v>89</v>
      </c>
      <c r="AV152" s="13" t="s">
        <v>89</v>
      </c>
      <c r="AW152" s="13" t="s">
        <v>34</v>
      </c>
      <c r="AX152" s="13" t="s">
        <v>79</v>
      </c>
      <c r="AY152" s="247" t="s">
        <v>127</v>
      </c>
    </row>
    <row r="153" s="13" customFormat="1">
      <c r="A153" s="13"/>
      <c r="B153" s="237"/>
      <c r="C153" s="238"/>
      <c r="D153" s="232" t="s">
        <v>138</v>
      </c>
      <c r="E153" s="239" t="s">
        <v>1</v>
      </c>
      <c r="F153" s="240" t="s">
        <v>1809</v>
      </c>
      <c r="G153" s="238"/>
      <c r="H153" s="241">
        <v>5.3330000000000002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138</v>
      </c>
      <c r="AU153" s="247" t="s">
        <v>89</v>
      </c>
      <c r="AV153" s="13" t="s">
        <v>89</v>
      </c>
      <c r="AW153" s="13" t="s">
        <v>34</v>
      </c>
      <c r="AX153" s="13" t="s">
        <v>79</v>
      </c>
      <c r="AY153" s="247" t="s">
        <v>127</v>
      </c>
    </row>
    <row r="154" s="14" customFormat="1">
      <c r="A154" s="14"/>
      <c r="B154" s="248"/>
      <c r="C154" s="249"/>
      <c r="D154" s="232" t="s">
        <v>138</v>
      </c>
      <c r="E154" s="250" t="s">
        <v>1</v>
      </c>
      <c r="F154" s="251" t="s">
        <v>176</v>
      </c>
      <c r="G154" s="249"/>
      <c r="H154" s="252">
        <v>23.399999999999999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138</v>
      </c>
      <c r="AU154" s="258" t="s">
        <v>89</v>
      </c>
      <c r="AV154" s="14" t="s">
        <v>134</v>
      </c>
      <c r="AW154" s="14" t="s">
        <v>34</v>
      </c>
      <c r="AX154" s="14" t="s">
        <v>87</v>
      </c>
      <c r="AY154" s="258" t="s">
        <v>127</v>
      </c>
    </row>
    <row r="155" s="2" customFormat="1">
      <c r="A155" s="39"/>
      <c r="B155" s="40"/>
      <c r="C155" s="219" t="s">
        <v>147</v>
      </c>
      <c r="D155" s="219" t="s">
        <v>130</v>
      </c>
      <c r="E155" s="220" t="s">
        <v>273</v>
      </c>
      <c r="F155" s="221" t="s">
        <v>274</v>
      </c>
      <c r="G155" s="222" t="s">
        <v>133</v>
      </c>
      <c r="H155" s="223">
        <v>117.33799999999999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134</v>
      </c>
      <c r="AT155" s="230" t="s">
        <v>130</v>
      </c>
      <c r="AU155" s="230" t="s">
        <v>89</v>
      </c>
      <c r="AY155" s="18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134</v>
      </c>
      <c r="BM155" s="230" t="s">
        <v>1811</v>
      </c>
    </row>
    <row r="156" s="2" customFormat="1">
      <c r="A156" s="39"/>
      <c r="B156" s="40"/>
      <c r="C156" s="41"/>
      <c r="D156" s="232" t="s">
        <v>136</v>
      </c>
      <c r="E156" s="41"/>
      <c r="F156" s="233" t="s">
        <v>276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89</v>
      </c>
    </row>
    <row r="157" s="13" customFormat="1">
      <c r="A157" s="13"/>
      <c r="B157" s="237"/>
      <c r="C157" s="238"/>
      <c r="D157" s="232" t="s">
        <v>138</v>
      </c>
      <c r="E157" s="239" t="s">
        <v>1</v>
      </c>
      <c r="F157" s="240" t="s">
        <v>1812</v>
      </c>
      <c r="G157" s="238"/>
      <c r="H157" s="241">
        <v>23.399999999999999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138</v>
      </c>
      <c r="AU157" s="247" t="s">
        <v>89</v>
      </c>
      <c r="AV157" s="13" t="s">
        <v>89</v>
      </c>
      <c r="AW157" s="13" t="s">
        <v>34</v>
      </c>
      <c r="AX157" s="13" t="s">
        <v>79</v>
      </c>
      <c r="AY157" s="247" t="s">
        <v>127</v>
      </c>
    </row>
    <row r="158" s="13" customFormat="1">
      <c r="A158" s="13"/>
      <c r="B158" s="237"/>
      <c r="C158" s="238"/>
      <c r="D158" s="232" t="s">
        <v>138</v>
      </c>
      <c r="E158" s="239" t="s">
        <v>1</v>
      </c>
      <c r="F158" s="240" t="s">
        <v>1813</v>
      </c>
      <c r="G158" s="238"/>
      <c r="H158" s="241">
        <v>23.399999999999999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138</v>
      </c>
      <c r="AU158" s="247" t="s">
        <v>89</v>
      </c>
      <c r="AV158" s="13" t="s">
        <v>89</v>
      </c>
      <c r="AW158" s="13" t="s">
        <v>34</v>
      </c>
      <c r="AX158" s="13" t="s">
        <v>79</v>
      </c>
      <c r="AY158" s="247" t="s">
        <v>127</v>
      </c>
    </row>
    <row r="159" s="13" customFormat="1">
      <c r="A159" s="13"/>
      <c r="B159" s="237"/>
      <c r="C159" s="238"/>
      <c r="D159" s="232" t="s">
        <v>138</v>
      </c>
      <c r="E159" s="239" t="s">
        <v>1</v>
      </c>
      <c r="F159" s="240" t="s">
        <v>1814</v>
      </c>
      <c r="G159" s="238"/>
      <c r="H159" s="241">
        <v>11.869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138</v>
      </c>
      <c r="AU159" s="247" t="s">
        <v>89</v>
      </c>
      <c r="AV159" s="13" t="s">
        <v>89</v>
      </c>
      <c r="AW159" s="13" t="s">
        <v>34</v>
      </c>
      <c r="AX159" s="13" t="s">
        <v>79</v>
      </c>
      <c r="AY159" s="247" t="s">
        <v>127</v>
      </c>
    </row>
    <row r="160" s="15" customFormat="1">
      <c r="A160" s="15"/>
      <c r="B160" s="262"/>
      <c r="C160" s="263"/>
      <c r="D160" s="232" t="s">
        <v>138</v>
      </c>
      <c r="E160" s="264" t="s">
        <v>1</v>
      </c>
      <c r="F160" s="265" t="s">
        <v>280</v>
      </c>
      <c r="G160" s="263"/>
      <c r="H160" s="266">
        <v>58.668999999999997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138</v>
      </c>
      <c r="AU160" s="272" t="s">
        <v>89</v>
      </c>
      <c r="AV160" s="15" t="s">
        <v>147</v>
      </c>
      <c r="AW160" s="15" t="s">
        <v>34</v>
      </c>
      <c r="AX160" s="15" t="s">
        <v>79</v>
      </c>
      <c r="AY160" s="272" t="s">
        <v>127</v>
      </c>
    </row>
    <row r="161" s="13" customFormat="1">
      <c r="A161" s="13"/>
      <c r="B161" s="237"/>
      <c r="C161" s="238"/>
      <c r="D161" s="232" t="s">
        <v>138</v>
      </c>
      <c r="E161" s="239" t="s">
        <v>1</v>
      </c>
      <c r="F161" s="240" t="s">
        <v>1815</v>
      </c>
      <c r="G161" s="238"/>
      <c r="H161" s="241">
        <v>58.668999999999997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138</v>
      </c>
      <c r="AU161" s="247" t="s">
        <v>89</v>
      </c>
      <c r="AV161" s="13" t="s">
        <v>89</v>
      </c>
      <c r="AW161" s="13" t="s">
        <v>34</v>
      </c>
      <c r="AX161" s="13" t="s">
        <v>79</v>
      </c>
      <c r="AY161" s="247" t="s">
        <v>127</v>
      </c>
    </row>
    <row r="162" s="14" customFormat="1">
      <c r="A162" s="14"/>
      <c r="B162" s="248"/>
      <c r="C162" s="249"/>
      <c r="D162" s="232" t="s">
        <v>138</v>
      </c>
      <c r="E162" s="250" t="s">
        <v>1</v>
      </c>
      <c r="F162" s="251" t="s">
        <v>176</v>
      </c>
      <c r="G162" s="249"/>
      <c r="H162" s="252">
        <v>117.33799999999999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138</v>
      </c>
      <c r="AU162" s="258" t="s">
        <v>89</v>
      </c>
      <c r="AV162" s="14" t="s">
        <v>134</v>
      </c>
      <c r="AW162" s="14" t="s">
        <v>34</v>
      </c>
      <c r="AX162" s="14" t="s">
        <v>87</v>
      </c>
      <c r="AY162" s="258" t="s">
        <v>127</v>
      </c>
    </row>
    <row r="163" s="2" customFormat="1">
      <c r="A163" s="39"/>
      <c r="B163" s="40"/>
      <c r="C163" s="219" t="s">
        <v>134</v>
      </c>
      <c r="D163" s="219" t="s">
        <v>130</v>
      </c>
      <c r="E163" s="220" t="s">
        <v>282</v>
      </c>
      <c r="F163" s="221" t="s">
        <v>283</v>
      </c>
      <c r="G163" s="222" t="s">
        <v>133</v>
      </c>
      <c r="H163" s="223">
        <v>306.375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134</v>
      </c>
      <c r="AT163" s="230" t="s">
        <v>130</v>
      </c>
      <c r="AU163" s="230" t="s">
        <v>89</v>
      </c>
      <c r="AY163" s="18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134</v>
      </c>
      <c r="BM163" s="230" t="s">
        <v>1816</v>
      </c>
    </row>
    <row r="164" s="2" customFormat="1">
      <c r="A164" s="39"/>
      <c r="B164" s="40"/>
      <c r="C164" s="41"/>
      <c r="D164" s="232" t="s">
        <v>136</v>
      </c>
      <c r="E164" s="41"/>
      <c r="F164" s="233" t="s">
        <v>285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89</v>
      </c>
    </row>
    <row r="165" s="13" customFormat="1">
      <c r="A165" s="13"/>
      <c r="B165" s="237"/>
      <c r="C165" s="238"/>
      <c r="D165" s="232" t="s">
        <v>138</v>
      </c>
      <c r="E165" s="239" t="s">
        <v>1</v>
      </c>
      <c r="F165" s="240" t="s">
        <v>1817</v>
      </c>
      <c r="G165" s="238"/>
      <c r="H165" s="241">
        <v>306.375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138</v>
      </c>
      <c r="AU165" s="247" t="s">
        <v>89</v>
      </c>
      <c r="AV165" s="13" t="s">
        <v>89</v>
      </c>
      <c r="AW165" s="13" t="s">
        <v>34</v>
      </c>
      <c r="AX165" s="13" t="s">
        <v>79</v>
      </c>
      <c r="AY165" s="247" t="s">
        <v>127</v>
      </c>
    </row>
    <row r="166" s="14" customFormat="1">
      <c r="A166" s="14"/>
      <c r="B166" s="248"/>
      <c r="C166" s="249"/>
      <c r="D166" s="232" t="s">
        <v>138</v>
      </c>
      <c r="E166" s="250" t="s">
        <v>1</v>
      </c>
      <c r="F166" s="251" t="s">
        <v>176</v>
      </c>
      <c r="G166" s="249"/>
      <c r="H166" s="252">
        <v>306.375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138</v>
      </c>
      <c r="AU166" s="258" t="s">
        <v>89</v>
      </c>
      <c r="AV166" s="14" t="s">
        <v>134</v>
      </c>
      <c r="AW166" s="14" t="s">
        <v>34</v>
      </c>
      <c r="AX166" s="14" t="s">
        <v>87</v>
      </c>
      <c r="AY166" s="258" t="s">
        <v>127</v>
      </c>
    </row>
    <row r="167" s="12" customFormat="1" ht="22.8" customHeight="1">
      <c r="A167" s="12"/>
      <c r="B167" s="203"/>
      <c r="C167" s="204"/>
      <c r="D167" s="205" t="s">
        <v>78</v>
      </c>
      <c r="E167" s="217" t="s">
        <v>89</v>
      </c>
      <c r="F167" s="217" t="s">
        <v>289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SUM(P168:P214)</f>
        <v>0</v>
      </c>
      <c r="Q167" s="211"/>
      <c r="R167" s="212">
        <f>SUM(R168:R214)</f>
        <v>276.36648389000004</v>
      </c>
      <c r="S167" s="211"/>
      <c r="T167" s="213">
        <f>SUM(T168:T214)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87</v>
      </c>
      <c r="AT167" s="215" t="s">
        <v>78</v>
      </c>
      <c r="AU167" s="215" t="s">
        <v>87</v>
      </c>
      <c r="AY167" s="214" t="s">
        <v>127</v>
      </c>
      <c r="BK167" s="216">
        <f>SUM(BK168:BK214)</f>
        <v>0</v>
      </c>
    </row>
    <row r="168" s="2" customFormat="1" ht="33" customHeight="1">
      <c r="A168" s="39"/>
      <c r="B168" s="40"/>
      <c r="C168" s="219" t="s">
        <v>158</v>
      </c>
      <c r="D168" s="219" t="s">
        <v>130</v>
      </c>
      <c r="E168" s="220" t="s">
        <v>290</v>
      </c>
      <c r="F168" s="221" t="s">
        <v>291</v>
      </c>
      <c r="G168" s="222" t="s">
        <v>213</v>
      </c>
      <c r="H168" s="223">
        <v>42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134</v>
      </c>
      <c r="AT168" s="230" t="s">
        <v>130</v>
      </c>
      <c r="AU168" s="230" t="s">
        <v>89</v>
      </c>
      <c r="AY168" s="18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134</v>
      </c>
      <c r="BM168" s="230" t="s">
        <v>1818</v>
      </c>
    </row>
    <row r="169" s="2" customFormat="1">
      <c r="A169" s="39"/>
      <c r="B169" s="40"/>
      <c r="C169" s="41"/>
      <c r="D169" s="232" t="s">
        <v>136</v>
      </c>
      <c r="E169" s="41"/>
      <c r="F169" s="233" t="s">
        <v>1819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89</v>
      </c>
    </row>
    <row r="170" s="13" customFormat="1">
      <c r="A170" s="13"/>
      <c r="B170" s="237"/>
      <c r="C170" s="238"/>
      <c r="D170" s="232" t="s">
        <v>138</v>
      </c>
      <c r="E170" s="239" t="s">
        <v>1</v>
      </c>
      <c r="F170" s="240" t="s">
        <v>1820</v>
      </c>
      <c r="G170" s="238"/>
      <c r="H170" s="241">
        <v>42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138</v>
      </c>
      <c r="AU170" s="247" t="s">
        <v>89</v>
      </c>
      <c r="AV170" s="13" t="s">
        <v>89</v>
      </c>
      <c r="AW170" s="13" t="s">
        <v>34</v>
      </c>
      <c r="AX170" s="13" t="s">
        <v>87</v>
      </c>
      <c r="AY170" s="247" t="s">
        <v>127</v>
      </c>
    </row>
    <row r="171" s="2" customFormat="1" ht="16.5" customHeight="1">
      <c r="A171" s="39"/>
      <c r="B171" s="40"/>
      <c r="C171" s="273" t="s">
        <v>163</v>
      </c>
      <c r="D171" s="273" t="s">
        <v>295</v>
      </c>
      <c r="E171" s="274" t="s">
        <v>296</v>
      </c>
      <c r="F171" s="275" t="s">
        <v>297</v>
      </c>
      <c r="G171" s="276" t="s">
        <v>133</v>
      </c>
      <c r="H171" s="277">
        <v>13.055999999999999</v>
      </c>
      <c r="I171" s="278"/>
      <c r="J171" s="279">
        <f>ROUND(I171*H171,2)</f>
        <v>0</v>
      </c>
      <c r="K171" s="275" t="s">
        <v>1</v>
      </c>
      <c r="L171" s="280"/>
      <c r="M171" s="281" t="s">
        <v>1</v>
      </c>
      <c r="N171" s="282" t="s">
        <v>44</v>
      </c>
      <c r="O171" s="92"/>
      <c r="P171" s="228">
        <f>O171*H171</f>
        <v>0</v>
      </c>
      <c r="Q171" s="228">
        <v>2.4289999999999998</v>
      </c>
      <c r="R171" s="228">
        <f>Q171*H171</f>
        <v>31.713023999999997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178</v>
      </c>
      <c r="AT171" s="230" t="s">
        <v>295</v>
      </c>
      <c r="AU171" s="230" t="s">
        <v>89</v>
      </c>
      <c r="AY171" s="18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87</v>
      </c>
      <c r="BK171" s="231">
        <f>ROUND(I171*H171,2)</f>
        <v>0</v>
      </c>
      <c r="BL171" s="18" t="s">
        <v>134</v>
      </c>
      <c r="BM171" s="230" t="s">
        <v>1821</v>
      </c>
    </row>
    <row r="172" s="2" customFormat="1">
      <c r="A172" s="39"/>
      <c r="B172" s="40"/>
      <c r="C172" s="41"/>
      <c r="D172" s="232" t="s">
        <v>136</v>
      </c>
      <c r="E172" s="41"/>
      <c r="F172" s="233" t="s">
        <v>297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89</v>
      </c>
    </row>
    <row r="173" s="13" customFormat="1">
      <c r="A173" s="13"/>
      <c r="B173" s="237"/>
      <c r="C173" s="238"/>
      <c r="D173" s="232" t="s">
        <v>138</v>
      </c>
      <c r="E173" s="239" t="s">
        <v>1</v>
      </c>
      <c r="F173" s="240" t="s">
        <v>1822</v>
      </c>
      <c r="G173" s="238"/>
      <c r="H173" s="241">
        <v>11.869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138</v>
      </c>
      <c r="AU173" s="247" t="s">
        <v>89</v>
      </c>
      <c r="AV173" s="13" t="s">
        <v>89</v>
      </c>
      <c r="AW173" s="13" t="s">
        <v>34</v>
      </c>
      <c r="AX173" s="13" t="s">
        <v>79</v>
      </c>
      <c r="AY173" s="247" t="s">
        <v>127</v>
      </c>
    </row>
    <row r="174" s="13" customFormat="1">
      <c r="A174" s="13"/>
      <c r="B174" s="237"/>
      <c r="C174" s="238"/>
      <c r="D174" s="232" t="s">
        <v>138</v>
      </c>
      <c r="E174" s="239" t="s">
        <v>1</v>
      </c>
      <c r="F174" s="240" t="s">
        <v>1823</v>
      </c>
      <c r="G174" s="238"/>
      <c r="H174" s="241">
        <v>1.1870000000000001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138</v>
      </c>
      <c r="AU174" s="247" t="s">
        <v>89</v>
      </c>
      <c r="AV174" s="13" t="s">
        <v>89</v>
      </c>
      <c r="AW174" s="13" t="s">
        <v>34</v>
      </c>
      <c r="AX174" s="13" t="s">
        <v>79</v>
      </c>
      <c r="AY174" s="247" t="s">
        <v>127</v>
      </c>
    </row>
    <row r="175" s="14" customFormat="1">
      <c r="A175" s="14"/>
      <c r="B175" s="248"/>
      <c r="C175" s="249"/>
      <c r="D175" s="232" t="s">
        <v>138</v>
      </c>
      <c r="E175" s="250" t="s">
        <v>1</v>
      </c>
      <c r="F175" s="251" t="s">
        <v>176</v>
      </c>
      <c r="G175" s="249"/>
      <c r="H175" s="252">
        <v>13.055999999999999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138</v>
      </c>
      <c r="AU175" s="258" t="s">
        <v>89</v>
      </c>
      <c r="AV175" s="14" t="s">
        <v>134</v>
      </c>
      <c r="AW175" s="14" t="s">
        <v>34</v>
      </c>
      <c r="AX175" s="14" t="s">
        <v>87</v>
      </c>
      <c r="AY175" s="258" t="s">
        <v>127</v>
      </c>
    </row>
    <row r="176" s="2" customFormat="1">
      <c r="A176" s="39"/>
      <c r="B176" s="40"/>
      <c r="C176" s="219" t="s">
        <v>168</v>
      </c>
      <c r="D176" s="219" t="s">
        <v>130</v>
      </c>
      <c r="E176" s="220" t="s">
        <v>301</v>
      </c>
      <c r="F176" s="221" t="s">
        <v>302</v>
      </c>
      <c r="G176" s="222" t="s">
        <v>144</v>
      </c>
      <c r="H176" s="223">
        <v>0.51300000000000001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44</v>
      </c>
      <c r="O176" s="92"/>
      <c r="P176" s="228">
        <f>O176*H176</f>
        <v>0</v>
      </c>
      <c r="Q176" s="228">
        <v>1.1133200000000001</v>
      </c>
      <c r="R176" s="228">
        <f>Q176*H176</f>
        <v>0.57113316000000003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134</v>
      </c>
      <c r="AT176" s="230" t="s">
        <v>130</v>
      </c>
      <c r="AU176" s="230" t="s">
        <v>89</v>
      </c>
      <c r="AY176" s="18" t="s">
        <v>127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87</v>
      </c>
      <c r="BK176" s="231">
        <f>ROUND(I176*H176,2)</f>
        <v>0</v>
      </c>
      <c r="BL176" s="18" t="s">
        <v>134</v>
      </c>
      <c r="BM176" s="230" t="s">
        <v>1824</v>
      </c>
    </row>
    <row r="177" s="2" customFormat="1">
      <c r="A177" s="39"/>
      <c r="B177" s="40"/>
      <c r="C177" s="41"/>
      <c r="D177" s="232" t="s">
        <v>136</v>
      </c>
      <c r="E177" s="41"/>
      <c r="F177" s="233" t="s">
        <v>304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89</v>
      </c>
    </row>
    <row r="178" s="13" customFormat="1">
      <c r="A178" s="13"/>
      <c r="B178" s="237"/>
      <c r="C178" s="238"/>
      <c r="D178" s="232" t="s">
        <v>138</v>
      </c>
      <c r="E178" s="239" t="s">
        <v>1</v>
      </c>
      <c r="F178" s="240" t="s">
        <v>1825</v>
      </c>
      <c r="G178" s="238"/>
      <c r="H178" s="241">
        <v>0.51300000000000001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138</v>
      </c>
      <c r="AU178" s="247" t="s">
        <v>89</v>
      </c>
      <c r="AV178" s="13" t="s">
        <v>89</v>
      </c>
      <c r="AW178" s="13" t="s">
        <v>34</v>
      </c>
      <c r="AX178" s="13" t="s">
        <v>87</v>
      </c>
      <c r="AY178" s="247" t="s">
        <v>127</v>
      </c>
    </row>
    <row r="179" s="2" customFormat="1">
      <c r="A179" s="39"/>
      <c r="B179" s="40"/>
      <c r="C179" s="219" t="s">
        <v>178</v>
      </c>
      <c r="D179" s="219" t="s">
        <v>130</v>
      </c>
      <c r="E179" s="220" t="s">
        <v>306</v>
      </c>
      <c r="F179" s="221" t="s">
        <v>307</v>
      </c>
      <c r="G179" s="222" t="s">
        <v>133</v>
      </c>
      <c r="H179" s="223">
        <v>18.175000000000001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2.1600000000000001</v>
      </c>
      <c r="R179" s="228">
        <f>Q179*H179</f>
        <v>39.258000000000003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134</v>
      </c>
      <c r="AT179" s="230" t="s">
        <v>130</v>
      </c>
      <c r="AU179" s="230" t="s">
        <v>89</v>
      </c>
      <c r="AY179" s="18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134</v>
      </c>
      <c r="BM179" s="230" t="s">
        <v>1826</v>
      </c>
    </row>
    <row r="180" s="2" customFormat="1">
      <c r="A180" s="39"/>
      <c r="B180" s="40"/>
      <c r="C180" s="41"/>
      <c r="D180" s="232" t="s">
        <v>136</v>
      </c>
      <c r="E180" s="41"/>
      <c r="F180" s="233" t="s">
        <v>309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89</v>
      </c>
    </row>
    <row r="181" s="13" customFormat="1">
      <c r="A181" s="13"/>
      <c r="B181" s="237"/>
      <c r="C181" s="238"/>
      <c r="D181" s="232" t="s">
        <v>138</v>
      </c>
      <c r="E181" s="239" t="s">
        <v>1</v>
      </c>
      <c r="F181" s="240" t="s">
        <v>1827</v>
      </c>
      <c r="G181" s="238"/>
      <c r="H181" s="241">
        <v>18.175000000000001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138</v>
      </c>
      <c r="AU181" s="247" t="s">
        <v>89</v>
      </c>
      <c r="AV181" s="13" t="s">
        <v>89</v>
      </c>
      <c r="AW181" s="13" t="s">
        <v>34</v>
      </c>
      <c r="AX181" s="13" t="s">
        <v>79</v>
      </c>
      <c r="AY181" s="247" t="s">
        <v>127</v>
      </c>
    </row>
    <row r="182" s="14" customFormat="1">
      <c r="A182" s="14"/>
      <c r="B182" s="248"/>
      <c r="C182" s="249"/>
      <c r="D182" s="232" t="s">
        <v>138</v>
      </c>
      <c r="E182" s="250" t="s">
        <v>1</v>
      </c>
      <c r="F182" s="251" t="s">
        <v>176</v>
      </c>
      <c r="G182" s="249"/>
      <c r="H182" s="252">
        <v>18.175000000000001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138</v>
      </c>
      <c r="AU182" s="258" t="s">
        <v>89</v>
      </c>
      <c r="AV182" s="14" t="s">
        <v>134</v>
      </c>
      <c r="AW182" s="14" t="s">
        <v>34</v>
      </c>
      <c r="AX182" s="14" t="s">
        <v>87</v>
      </c>
      <c r="AY182" s="258" t="s">
        <v>127</v>
      </c>
    </row>
    <row r="183" s="2" customFormat="1">
      <c r="A183" s="39"/>
      <c r="B183" s="40"/>
      <c r="C183" s="219" t="s">
        <v>128</v>
      </c>
      <c r="D183" s="219" t="s">
        <v>130</v>
      </c>
      <c r="E183" s="220" t="s">
        <v>311</v>
      </c>
      <c r="F183" s="221" t="s">
        <v>312</v>
      </c>
      <c r="G183" s="222" t="s">
        <v>133</v>
      </c>
      <c r="H183" s="223">
        <v>21.728000000000002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44</v>
      </c>
      <c r="O183" s="92"/>
      <c r="P183" s="228">
        <f>O183*H183</f>
        <v>0</v>
      </c>
      <c r="Q183" s="228">
        <v>2.45329</v>
      </c>
      <c r="R183" s="228">
        <f>Q183*H183</f>
        <v>53.305085120000001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134</v>
      </c>
      <c r="AT183" s="230" t="s">
        <v>130</v>
      </c>
      <c r="AU183" s="230" t="s">
        <v>89</v>
      </c>
      <c r="AY183" s="18" t="s">
        <v>127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87</v>
      </c>
      <c r="BK183" s="231">
        <f>ROUND(I183*H183,2)</f>
        <v>0</v>
      </c>
      <c r="BL183" s="18" t="s">
        <v>134</v>
      </c>
      <c r="BM183" s="230" t="s">
        <v>1828</v>
      </c>
    </row>
    <row r="184" s="2" customFormat="1">
      <c r="A184" s="39"/>
      <c r="B184" s="40"/>
      <c r="C184" s="41"/>
      <c r="D184" s="232" t="s">
        <v>136</v>
      </c>
      <c r="E184" s="41"/>
      <c r="F184" s="233" t="s">
        <v>314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136</v>
      </c>
      <c r="AU184" s="18" t="s">
        <v>89</v>
      </c>
    </row>
    <row r="185" s="13" customFormat="1">
      <c r="A185" s="13"/>
      <c r="B185" s="237"/>
      <c r="C185" s="238"/>
      <c r="D185" s="232" t="s">
        <v>138</v>
      </c>
      <c r="E185" s="239" t="s">
        <v>1</v>
      </c>
      <c r="F185" s="240" t="s">
        <v>1829</v>
      </c>
      <c r="G185" s="238"/>
      <c r="H185" s="241">
        <v>4.1470000000000002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138</v>
      </c>
      <c r="AU185" s="247" t="s">
        <v>89</v>
      </c>
      <c r="AV185" s="13" t="s">
        <v>89</v>
      </c>
      <c r="AW185" s="13" t="s">
        <v>34</v>
      </c>
      <c r="AX185" s="13" t="s">
        <v>79</v>
      </c>
      <c r="AY185" s="247" t="s">
        <v>127</v>
      </c>
    </row>
    <row r="186" s="13" customFormat="1">
      <c r="A186" s="13"/>
      <c r="B186" s="237"/>
      <c r="C186" s="238"/>
      <c r="D186" s="232" t="s">
        <v>138</v>
      </c>
      <c r="E186" s="239" t="s">
        <v>1</v>
      </c>
      <c r="F186" s="240" t="s">
        <v>1830</v>
      </c>
      <c r="G186" s="238"/>
      <c r="H186" s="241">
        <v>17.581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138</v>
      </c>
      <c r="AU186" s="247" t="s">
        <v>89</v>
      </c>
      <c r="AV186" s="13" t="s">
        <v>89</v>
      </c>
      <c r="AW186" s="13" t="s">
        <v>34</v>
      </c>
      <c r="AX186" s="13" t="s">
        <v>79</v>
      </c>
      <c r="AY186" s="247" t="s">
        <v>127</v>
      </c>
    </row>
    <row r="187" s="14" customFormat="1">
      <c r="A187" s="14"/>
      <c r="B187" s="248"/>
      <c r="C187" s="249"/>
      <c r="D187" s="232" t="s">
        <v>138</v>
      </c>
      <c r="E187" s="250" t="s">
        <v>1</v>
      </c>
      <c r="F187" s="251" t="s">
        <v>176</v>
      </c>
      <c r="G187" s="249"/>
      <c r="H187" s="252">
        <v>21.728000000000002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138</v>
      </c>
      <c r="AU187" s="258" t="s">
        <v>89</v>
      </c>
      <c r="AV187" s="14" t="s">
        <v>134</v>
      </c>
      <c r="AW187" s="14" t="s">
        <v>34</v>
      </c>
      <c r="AX187" s="14" t="s">
        <v>87</v>
      </c>
      <c r="AY187" s="258" t="s">
        <v>127</v>
      </c>
    </row>
    <row r="188" s="2" customFormat="1" ht="16.5" customHeight="1">
      <c r="A188" s="39"/>
      <c r="B188" s="40"/>
      <c r="C188" s="219" t="s">
        <v>187</v>
      </c>
      <c r="D188" s="219" t="s">
        <v>130</v>
      </c>
      <c r="E188" s="220" t="s">
        <v>318</v>
      </c>
      <c r="F188" s="221" t="s">
        <v>319</v>
      </c>
      <c r="G188" s="222" t="s">
        <v>144</v>
      </c>
      <c r="H188" s="223">
        <v>1.9259999999999999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1.06277</v>
      </c>
      <c r="R188" s="228">
        <f>Q188*H188</f>
        <v>2.04689502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134</v>
      </c>
      <c r="AT188" s="230" t="s">
        <v>130</v>
      </c>
      <c r="AU188" s="230" t="s">
        <v>89</v>
      </c>
      <c r="AY188" s="18" t="s">
        <v>127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134</v>
      </c>
      <c r="BM188" s="230" t="s">
        <v>1831</v>
      </c>
    </row>
    <row r="189" s="2" customFormat="1">
      <c r="A189" s="39"/>
      <c r="B189" s="40"/>
      <c r="C189" s="41"/>
      <c r="D189" s="232" t="s">
        <v>136</v>
      </c>
      <c r="E189" s="41"/>
      <c r="F189" s="233" t="s">
        <v>321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89</v>
      </c>
    </row>
    <row r="190" s="13" customFormat="1">
      <c r="A190" s="13"/>
      <c r="B190" s="237"/>
      <c r="C190" s="238"/>
      <c r="D190" s="232" t="s">
        <v>138</v>
      </c>
      <c r="E190" s="239" t="s">
        <v>1</v>
      </c>
      <c r="F190" s="240" t="s">
        <v>1832</v>
      </c>
      <c r="G190" s="238"/>
      <c r="H190" s="241">
        <v>27.648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138</v>
      </c>
      <c r="AU190" s="247" t="s">
        <v>89</v>
      </c>
      <c r="AV190" s="13" t="s">
        <v>89</v>
      </c>
      <c r="AW190" s="13" t="s">
        <v>34</v>
      </c>
      <c r="AX190" s="13" t="s">
        <v>79</v>
      </c>
      <c r="AY190" s="247" t="s">
        <v>127</v>
      </c>
    </row>
    <row r="191" s="13" customFormat="1">
      <c r="A191" s="13"/>
      <c r="B191" s="237"/>
      <c r="C191" s="238"/>
      <c r="D191" s="232" t="s">
        <v>138</v>
      </c>
      <c r="E191" s="239" t="s">
        <v>1</v>
      </c>
      <c r="F191" s="240" t="s">
        <v>1833</v>
      </c>
      <c r="G191" s="238"/>
      <c r="H191" s="241">
        <v>117.209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138</v>
      </c>
      <c r="AU191" s="247" t="s">
        <v>89</v>
      </c>
      <c r="AV191" s="13" t="s">
        <v>89</v>
      </c>
      <c r="AW191" s="13" t="s">
        <v>34</v>
      </c>
      <c r="AX191" s="13" t="s">
        <v>79</v>
      </c>
      <c r="AY191" s="247" t="s">
        <v>127</v>
      </c>
    </row>
    <row r="192" s="14" customFormat="1">
      <c r="A192" s="14"/>
      <c r="B192" s="248"/>
      <c r="C192" s="249"/>
      <c r="D192" s="232" t="s">
        <v>138</v>
      </c>
      <c r="E192" s="250" t="s">
        <v>1</v>
      </c>
      <c r="F192" s="251" t="s">
        <v>176</v>
      </c>
      <c r="G192" s="249"/>
      <c r="H192" s="252">
        <v>144.857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138</v>
      </c>
      <c r="AU192" s="258" t="s">
        <v>89</v>
      </c>
      <c r="AV192" s="14" t="s">
        <v>134</v>
      </c>
      <c r="AW192" s="14" t="s">
        <v>34</v>
      </c>
      <c r="AX192" s="14" t="s">
        <v>79</v>
      </c>
      <c r="AY192" s="258" t="s">
        <v>127</v>
      </c>
    </row>
    <row r="193" s="13" customFormat="1">
      <c r="A193" s="13"/>
      <c r="B193" s="237"/>
      <c r="C193" s="238"/>
      <c r="D193" s="232" t="s">
        <v>138</v>
      </c>
      <c r="E193" s="239" t="s">
        <v>1</v>
      </c>
      <c r="F193" s="240" t="s">
        <v>1834</v>
      </c>
      <c r="G193" s="238"/>
      <c r="H193" s="241">
        <v>1.1439999999999999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138</v>
      </c>
      <c r="AU193" s="247" t="s">
        <v>89</v>
      </c>
      <c r="AV193" s="13" t="s">
        <v>89</v>
      </c>
      <c r="AW193" s="13" t="s">
        <v>34</v>
      </c>
      <c r="AX193" s="13" t="s">
        <v>79</v>
      </c>
      <c r="AY193" s="247" t="s">
        <v>127</v>
      </c>
    </row>
    <row r="194" s="13" customFormat="1">
      <c r="A194" s="13"/>
      <c r="B194" s="237"/>
      <c r="C194" s="238"/>
      <c r="D194" s="232" t="s">
        <v>138</v>
      </c>
      <c r="E194" s="239" t="s">
        <v>1</v>
      </c>
      <c r="F194" s="240" t="s">
        <v>1835</v>
      </c>
      <c r="G194" s="238"/>
      <c r="H194" s="241">
        <v>0.78200000000000003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138</v>
      </c>
      <c r="AU194" s="247" t="s">
        <v>89</v>
      </c>
      <c r="AV194" s="13" t="s">
        <v>89</v>
      </c>
      <c r="AW194" s="13" t="s">
        <v>34</v>
      </c>
      <c r="AX194" s="13" t="s">
        <v>79</v>
      </c>
      <c r="AY194" s="247" t="s">
        <v>127</v>
      </c>
    </row>
    <row r="195" s="14" customFormat="1">
      <c r="A195" s="14"/>
      <c r="B195" s="248"/>
      <c r="C195" s="249"/>
      <c r="D195" s="232" t="s">
        <v>138</v>
      </c>
      <c r="E195" s="250" t="s">
        <v>1</v>
      </c>
      <c r="F195" s="251" t="s">
        <v>176</v>
      </c>
      <c r="G195" s="249"/>
      <c r="H195" s="252">
        <v>1.9259999999999999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138</v>
      </c>
      <c r="AU195" s="258" t="s">
        <v>89</v>
      </c>
      <c r="AV195" s="14" t="s">
        <v>134</v>
      </c>
      <c r="AW195" s="14" t="s">
        <v>34</v>
      </c>
      <c r="AX195" s="14" t="s">
        <v>87</v>
      </c>
      <c r="AY195" s="258" t="s">
        <v>127</v>
      </c>
    </row>
    <row r="196" s="2" customFormat="1" ht="16.5" customHeight="1">
      <c r="A196" s="39"/>
      <c r="B196" s="40"/>
      <c r="C196" s="219" t="s">
        <v>193</v>
      </c>
      <c r="D196" s="219" t="s">
        <v>130</v>
      </c>
      <c r="E196" s="220" t="s">
        <v>324</v>
      </c>
      <c r="F196" s="221" t="s">
        <v>1836</v>
      </c>
      <c r="G196" s="222" t="s">
        <v>133</v>
      </c>
      <c r="H196" s="223">
        <v>23.399999999999999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2.45329</v>
      </c>
      <c r="R196" s="228">
        <f>Q196*H196</f>
        <v>57.406985999999996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134</v>
      </c>
      <c r="AT196" s="230" t="s">
        <v>130</v>
      </c>
      <c r="AU196" s="230" t="s">
        <v>89</v>
      </c>
      <c r="AY196" s="18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134</v>
      </c>
      <c r="BM196" s="230" t="s">
        <v>1837</v>
      </c>
    </row>
    <row r="197" s="2" customFormat="1">
      <c r="A197" s="39"/>
      <c r="B197" s="40"/>
      <c r="C197" s="41"/>
      <c r="D197" s="232" t="s">
        <v>136</v>
      </c>
      <c r="E197" s="41"/>
      <c r="F197" s="233" t="s">
        <v>1838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89</v>
      </c>
    </row>
    <row r="198" s="13" customFormat="1">
      <c r="A198" s="13"/>
      <c r="B198" s="237"/>
      <c r="C198" s="238"/>
      <c r="D198" s="232" t="s">
        <v>138</v>
      </c>
      <c r="E198" s="239" t="s">
        <v>1</v>
      </c>
      <c r="F198" s="240" t="s">
        <v>1839</v>
      </c>
      <c r="G198" s="238"/>
      <c r="H198" s="241">
        <v>23.399999999999999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138</v>
      </c>
      <c r="AU198" s="247" t="s">
        <v>89</v>
      </c>
      <c r="AV198" s="13" t="s">
        <v>89</v>
      </c>
      <c r="AW198" s="13" t="s">
        <v>34</v>
      </c>
      <c r="AX198" s="13" t="s">
        <v>87</v>
      </c>
      <c r="AY198" s="247" t="s">
        <v>127</v>
      </c>
    </row>
    <row r="199" s="2" customFormat="1" ht="21.75" customHeight="1">
      <c r="A199" s="39"/>
      <c r="B199" s="40"/>
      <c r="C199" s="219" t="s">
        <v>202</v>
      </c>
      <c r="D199" s="219" t="s">
        <v>130</v>
      </c>
      <c r="E199" s="220" t="s">
        <v>330</v>
      </c>
      <c r="F199" s="221" t="s">
        <v>331</v>
      </c>
      <c r="G199" s="222" t="s">
        <v>144</v>
      </c>
      <c r="H199" s="223">
        <v>3.327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1.0601700000000001</v>
      </c>
      <c r="R199" s="228">
        <f>Q199*H199</f>
        <v>3.5271855900000002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134</v>
      </c>
      <c r="AT199" s="230" t="s">
        <v>130</v>
      </c>
      <c r="AU199" s="230" t="s">
        <v>89</v>
      </c>
      <c r="AY199" s="18" t="s">
        <v>127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134</v>
      </c>
      <c r="BM199" s="230" t="s">
        <v>1840</v>
      </c>
    </row>
    <row r="200" s="2" customFormat="1">
      <c r="A200" s="39"/>
      <c r="B200" s="40"/>
      <c r="C200" s="41"/>
      <c r="D200" s="232" t="s">
        <v>136</v>
      </c>
      <c r="E200" s="41"/>
      <c r="F200" s="233" t="s">
        <v>333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89</v>
      </c>
    </row>
    <row r="201" s="13" customFormat="1">
      <c r="A201" s="13"/>
      <c r="B201" s="237"/>
      <c r="C201" s="238"/>
      <c r="D201" s="232" t="s">
        <v>138</v>
      </c>
      <c r="E201" s="239" t="s">
        <v>1</v>
      </c>
      <c r="F201" s="240" t="s">
        <v>334</v>
      </c>
      <c r="G201" s="238"/>
      <c r="H201" s="241">
        <v>2.0630000000000002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138</v>
      </c>
      <c r="AU201" s="247" t="s">
        <v>89</v>
      </c>
      <c r="AV201" s="13" t="s">
        <v>89</v>
      </c>
      <c r="AW201" s="13" t="s">
        <v>34</v>
      </c>
      <c r="AX201" s="13" t="s">
        <v>79</v>
      </c>
      <c r="AY201" s="247" t="s">
        <v>127</v>
      </c>
    </row>
    <row r="202" s="13" customFormat="1">
      <c r="A202" s="13"/>
      <c r="B202" s="237"/>
      <c r="C202" s="238"/>
      <c r="D202" s="232" t="s">
        <v>138</v>
      </c>
      <c r="E202" s="239" t="s">
        <v>1</v>
      </c>
      <c r="F202" s="240" t="s">
        <v>335</v>
      </c>
      <c r="G202" s="238"/>
      <c r="H202" s="241">
        <v>1.569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138</v>
      </c>
      <c r="AU202" s="247" t="s">
        <v>89</v>
      </c>
      <c r="AV202" s="13" t="s">
        <v>89</v>
      </c>
      <c r="AW202" s="13" t="s">
        <v>34</v>
      </c>
      <c r="AX202" s="13" t="s">
        <v>79</v>
      </c>
      <c r="AY202" s="247" t="s">
        <v>127</v>
      </c>
    </row>
    <row r="203" s="13" customFormat="1">
      <c r="A203" s="13"/>
      <c r="B203" s="237"/>
      <c r="C203" s="238"/>
      <c r="D203" s="232" t="s">
        <v>138</v>
      </c>
      <c r="E203" s="239" t="s">
        <v>1</v>
      </c>
      <c r="F203" s="240" t="s">
        <v>336</v>
      </c>
      <c r="G203" s="238"/>
      <c r="H203" s="241">
        <v>0.752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138</v>
      </c>
      <c r="AU203" s="247" t="s">
        <v>89</v>
      </c>
      <c r="AV203" s="13" t="s">
        <v>89</v>
      </c>
      <c r="AW203" s="13" t="s">
        <v>34</v>
      </c>
      <c r="AX203" s="13" t="s">
        <v>79</v>
      </c>
      <c r="AY203" s="247" t="s">
        <v>127</v>
      </c>
    </row>
    <row r="204" s="15" customFormat="1">
      <c r="A204" s="15"/>
      <c r="B204" s="262"/>
      <c r="C204" s="263"/>
      <c r="D204" s="232" t="s">
        <v>138</v>
      </c>
      <c r="E204" s="264" t="s">
        <v>1</v>
      </c>
      <c r="F204" s="265" t="s">
        <v>280</v>
      </c>
      <c r="G204" s="263"/>
      <c r="H204" s="266">
        <v>4.3840000000000003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138</v>
      </c>
      <c r="AU204" s="272" t="s">
        <v>89</v>
      </c>
      <c r="AV204" s="15" t="s">
        <v>147</v>
      </c>
      <c r="AW204" s="15" t="s">
        <v>34</v>
      </c>
      <c r="AX204" s="15" t="s">
        <v>79</v>
      </c>
      <c r="AY204" s="272" t="s">
        <v>127</v>
      </c>
    </row>
    <row r="205" s="13" customFormat="1">
      <c r="A205" s="13"/>
      <c r="B205" s="237"/>
      <c r="C205" s="238"/>
      <c r="D205" s="232" t="s">
        <v>138</v>
      </c>
      <c r="E205" s="239" t="s">
        <v>1</v>
      </c>
      <c r="F205" s="240" t="s">
        <v>337</v>
      </c>
      <c r="G205" s="238"/>
      <c r="H205" s="241">
        <v>2.0800000000000001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138</v>
      </c>
      <c r="AU205" s="247" t="s">
        <v>89</v>
      </c>
      <c r="AV205" s="13" t="s">
        <v>89</v>
      </c>
      <c r="AW205" s="13" t="s">
        <v>34</v>
      </c>
      <c r="AX205" s="13" t="s">
        <v>79</v>
      </c>
      <c r="AY205" s="247" t="s">
        <v>127</v>
      </c>
    </row>
    <row r="206" s="13" customFormat="1">
      <c r="A206" s="13"/>
      <c r="B206" s="237"/>
      <c r="C206" s="238"/>
      <c r="D206" s="232" t="s">
        <v>138</v>
      </c>
      <c r="E206" s="239" t="s">
        <v>1</v>
      </c>
      <c r="F206" s="240" t="s">
        <v>338</v>
      </c>
      <c r="G206" s="238"/>
      <c r="H206" s="241">
        <v>1.3600000000000001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138</v>
      </c>
      <c r="AU206" s="247" t="s">
        <v>89</v>
      </c>
      <c r="AV206" s="13" t="s">
        <v>89</v>
      </c>
      <c r="AW206" s="13" t="s">
        <v>34</v>
      </c>
      <c r="AX206" s="13" t="s">
        <v>79</v>
      </c>
      <c r="AY206" s="247" t="s">
        <v>127</v>
      </c>
    </row>
    <row r="207" s="13" customFormat="1">
      <c r="A207" s="13"/>
      <c r="B207" s="237"/>
      <c r="C207" s="238"/>
      <c r="D207" s="232" t="s">
        <v>138</v>
      </c>
      <c r="E207" s="239" t="s">
        <v>1</v>
      </c>
      <c r="F207" s="240" t="s">
        <v>339</v>
      </c>
      <c r="G207" s="238"/>
      <c r="H207" s="241">
        <v>1.048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138</v>
      </c>
      <c r="AU207" s="247" t="s">
        <v>89</v>
      </c>
      <c r="AV207" s="13" t="s">
        <v>89</v>
      </c>
      <c r="AW207" s="13" t="s">
        <v>34</v>
      </c>
      <c r="AX207" s="13" t="s">
        <v>79</v>
      </c>
      <c r="AY207" s="247" t="s">
        <v>127</v>
      </c>
    </row>
    <row r="208" s="13" customFormat="1">
      <c r="A208" s="13"/>
      <c r="B208" s="237"/>
      <c r="C208" s="238"/>
      <c r="D208" s="232" t="s">
        <v>138</v>
      </c>
      <c r="E208" s="239" t="s">
        <v>1</v>
      </c>
      <c r="F208" s="240" t="s">
        <v>340</v>
      </c>
      <c r="G208" s="238"/>
      <c r="H208" s="241">
        <v>0.33700000000000002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138</v>
      </c>
      <c r="AU208" s="247" t="s">
        <v>89</v>
      </c>
      <c r="AV208" s="13" t="s">
        <v>89</v>
      </c>
      <c r="AW208" s="13" t="s">
        <v>34</v>
      </c>
      <c r="AX208" s="13" t="s">
        <v>79</v>
      </c>
      <c r="AY208" s="247" t="s">
        <v>127</v>
      </c>
    </row>
    <row r="209" s="15" customFormat="1">
      <c r="A209" s="15"/>
      <c r="B209" s="262"/>
      <c r="C209" s="263"/>
      <c r="D209" s="232" t="s">
        <v>138</v>
      </c>
      <c r="E209" s="264" t="s">
        <v>1</v>
      </c>
      <c r="F209" s="265" t="s">
        <v>280</v>
      </c>
      <c r="G209" s="263"/>
      <c r="H209" s="266">
        <v>4.8250000000000002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2" t="s">
        <v>138</v>
      </c>
      <c r="AU209" s="272" t="s">
        <v>89</v>
      </c>
      <c r="AV209" s="15" t="s">
        <v>147</v>
      </c>
      <c r="AW209" s="15" t="s">
        <v>34</v>
      </c>
      <c r="AX209" s="15" t="s">
        <v>79</v>
      </c>
      <c r="AY209" s="272" t="s">
        <v>127</v>
      </c>
    </row>
    <row r="210" s="14" customFormat="1">
      <c r="A210" s="14"/>
      <c r="B210" s="248"/>
      <c r="C210" s="249"/>
      <c r="D210" s="232" t="s">
        <v>138</v>
      </c>
      <c r="E210" s="250" t="s">
        <v>1</v>
      </c>
      <c r="F210" s="251" t="s">
        <v>176</v>
      </c>
      <c r="G210" s="249"/>
      <c r="H210" s="252">
        <v>9.2089999999999996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138</v>
      </c>
      <c r="AU210" s="258" t="s">
        <v>89</v>
      </c>
      <c r="AV210" s="14" t="s">
        <v>134</v>
      </c>
      <c r="AW210" s="14" t="s">
        <v>34</v>
      </c>
      <c r="AX210" s="14" t="s">
        <v>79</v>
      </c>
      <c r="AY210" s="258" t="s">
        <v>127</v>
      </c>
    </row>
    <row r="211" s="13" customFormat="1">
      <c r="A211" s="13"/>
      <c r="B211" s="237"/>
      <c r="C211" s="238"/>
      <c r="D211" s="232" t="s">
        <v>138</v>
      </c>
      <c r="E211" s="239" t="s">
        <v>1</v>
      </c>
      <c r="F211" s="240" t="s">
        <v>1841</v>
      </c>
      <c r="G211" s="238"/>
      <c r="H211" s="241">
        <v>3.327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138</v>
      </c>
      <c r="AU211" s="247" t="s">
        <v>89</v>
      </c>
      <c r="AV211" s="13" t="s">
        <v>89</v>
      </c>
      <c r="AW211" s="13" t="s">
        <v>34</v>
      </c>
      <c r="AX211" s="13" t="s">
        <v>87</v>
      </c>
      <c r="AY211" s="247" t="s">
        <v>127</v>
      </c>
    </row>
    <row r="212" s="2" customFormat="1" ht="33" customHeight="1">
      <c r="A212" s="39"/>
      <c r="B212" s="40"/>
      <c r="C212" s="219" t="s">
        <v>210</v>
      </c>
      <c r="D212" s="219" t="s">
        <v>130</v>
      </c>
      <c r="E212" s="220" t="s">
        <v>342</v>
      </c>
      <c r="F212" s="221" t="s">
        <v>343</v>
      </c>
      <c r="G212" s="222" t="s">
        <v>205</v>
      </c>
      <c r="H212" s="223">
        <v>123.75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0.71545999999999998</v>
      </c>
      <c r="R212" s="228">
        <f>Q212*H212</f>
        <v>88.538174999999995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134</v>
      </c>
      <c r="AT212" s="230" t="s">
        <v>130</v>
      </c>
      <c r="AU212" s="230" t="s">
        <v>89</v>
      </c>
      <c r="AY212" s="18" t="s">
        <v>127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87</v>
      </c>
      <c r="BK212" s="231">
        <f>ROUND(I212*H212,2)</f>
        <v>0</v>
      </c>
      <c r="BL212" s="18" t="s">
        <v>134</v>
      </c>
      <c r="BM212" s="230" t="s">
        <v>1842</v>
      </c>
    </row>
    <row r="213" s="2" customFormat="1">
      <c r="A213" s="39"/>
      <c r="B213" s="40"/>
      <c r="C213" s="41"/>
      <c r="D213" s="232" t="s">
        <v>136</v>
      </c>
      <c r="E213" s="41"/>
      <c r="F213" s="233" t="s">
        <v>345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89</v>
      </c>
    </row>
    <row r="214" s="13" customFormat="1">
      <c r="A214" s="13"/>
      <c r="B214" s="237"/>
      <c r="C214" s="238"/>
      <c r="D214" s="232" t="s">
        <v>138</v>
      </c>
      <c r="E214" s="239" t="s">
        <v>1</v>
      </c>
      <c r="F214" s="240" t="s">
        <v>1843</v>
      </c>
      <c r="G214" s="238"/>
      <c r="H214" s="241">
        <v>123.75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138</v>
      </c>
      <c r="AU214" s="247" t="s">
        <v>89</v>
      </c>
      <c r="AV214" s="13" t="s">
        <v>89</v>
      </c>
      <c r="AW214" s="13" t="s">
        <v>34</v>
      </c>
      <c r="AX214" s="13" t="s">
        <v>87</v>
      </c>
      <c r="AY214" s="247" t="s">
        <v>127</v>
      </c>
    </row>
    <row r="215" s="12" customFormat="1" ht="22.8" customHeight="1">
      <c r="A215" s="12"/>
      <c r="B215" s="203"/>
      <c r="C215" s="204"/>
      <c r="D215" s="205" t="s">
        <v>78</v>
      </c>
      <c r="E215" s="217" t="s">
        <v>147</v>
      </c>
      <c r="F215" s="217" t="s">
        <v>348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SUM(P216:P256)</f>
        <v>0</v>
      </c>
      <c r="Q215" s="211"/>
      <c r="R215" s="212">
        <f>SUM(R216:R256)</f>
        <v>76.262156590000004</v>
      </c>
      <c r="S215" s="211"/>
      <c r="T215" s="213">
        <f>SUM(T216:T256)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87</v>
      </c>
      <c r="AT215" s="215" t="s">
        <v>78</v>
      </c>
      <c r="AU215" s="215" t="s">
        <v>87</v>
      </c>
      <c r="AY215" s="214" t="s">
        <v>127</v>
      </c>
      <c r="BK215" s="216">
        <f>SUM(BK216:BK256)</f>
        <v>0</v>
      </c>
    </row>
    <row r="216" s="2" customFormat="1">
      <c r="A216" s="39"/>
      <c r="B216" s="40"/>
      <c r="C216" s="219" t="s">
        <v>216</v>
      </c>
      <c r="D216" s="219" t="s">
        <v>130</v>
      </c>
      <c r="E216" s="220" t="s">
        <v>1844</v>
      </c>
      <c r="F216" s="221" t="s">
        <v>1845</v>
      </c>
      <c r="G216" s="222" t="s">
        <v>205</v>
      </c>
      <c r="H216" s="223">
        <v>19.030000000000001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44</v>
      </c>
      <c r="O216" s="92"/>
      <c r="P216" s="228">
        <f>O216*H216</f>
        <v>0</v>
      </c>
      <c r="Q216" s="228">
        <v>0.13708999999999999</v>
      </c>
      <c r="R216" s="228">
        <f>Q216*H216</f>
        <v>2.6088227000000002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134</v>
      </c>
      <c r="AT216" s="230" t="s">
        <v>130</v>
      </c>
      <c r="AU216" s="230" t="s">
        <v>89</v>
      </c>
      <c r="AY216" s="18" t="s">
        <v>127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87</v>
      </c>
      <c r="BK216" s="231">
        <f>ROUND(I216*H216,2)</f>
        <v>0</v>
      </c>
      <c r="BL216" s="18" t="s">
        <v>134</v>
      </c>
      <c r="BM216" s="230" t="s">
        <v>1846</v>
      </c>
    </row>
    <row r="217" s="2" customFormat="1">
      <c r="A217" s="39"/>
      <c r="B217" s="40"/>
      <c r="C217" s="41"/>
      <c r="D217" s="232" t="s">
        <v>136</v>
      </c>
      <c r="E217" s="41"/>
      <c r="F217" s="233" t="s">
        <v>1847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89</v>
      </c>
    </row>
    <row r="218" s="13" customFormat="1">
      <c r="A218" s="13"/>
      <c r="B218" s="237"/>
      <c r="C218" s="238"/>
      <c r="D218" s="232" t="s">
        <v>138</v>
      </c>
      <c r="E218" s="239" t="s">
        <v>1</v>
      </c>
      <c r="F218" s="240" t="s">
        <v>1848</v>
      </c>
      <c r="G218" s="238"/>
      <c r="H218" s="241">
        <v>19.030000000000001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138</v>
      </c>
      <c r="AU218" s="247" t="s">
        <v>89</v>
      </c>
      <c r="AV218" s="13" t="s">
        <v>89</v>
      </c>
      <c r="AW218" s="13" t="s">
        <v>34</v>
      </c>
      <c r="AX218" s="13" t="s">
        <v>87</v>
      </c>
      <c r="AY218" s="247" t="s">
        <v>127</v>
      </c>
    </row>
    <row r="219" s="2" customFormat="1">
      <c r="A219" s="39"/>
      <c r="B219" s="40"/>
      <c r="C219" s="219" t="s">
        <v>8</v>
      </c>
      <c r="D219" s="219" t="s">
        <v>130</v>
      </c>
      <c r="E219" s="220" t="s">
        <v>355</v>
      </c>
      <c r="F219" s="221" t="s">
        <v>356</v>
      </c>
      <c r="G219" s="222" t="s">
        <v>205</v>
      </c>
      <c r="H219" s="223">
        <v>54.319000000000003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44</v>
      </c>
      <c r="O219" s="92"/>
      <c r="P219" s="228">
        <f>O219*H219</f>
        <v>0</v>
      </c>
      <c r="Q219" s="228">
        <v>0.25933</v>
      </c>
      <c r="R219" s="228">
        <f>Q219*H219</f>
        <v>14.086546270000001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134</v>
      </c>
      <c r="AT219" s="230" t="s">
        <v>130</v>
      </c>
      <c r="AU219" s="230" t="s">
        <v>89</v>
      </c>
      <c r="AY219" s="18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134</v>
      </c>
      <c r="BM219" s="230" t="s">
        <v>1849</v>
      </c>
    </row>
    <row r="220" s="2" customFormat="1">
      <c r="A220" s="39"/>
      <c r="B220" s="40"/>
      <c r="C220" s="41"/>
      <c r="D220" s="232" t="s">
        <v>136</v>
      </c>
      <c r="E220" s="41"/>
      <c r="F220" s="233" t="s">
        <v>358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89</v>
      </c>
    </row>
    <row r="221" s="13" customFormat="1">
      <c r="A221" s="13"/>
      <c r="B221" s="237"/>
      <c r="C221" s="238"/>
      <c r="D221" s="232" t="s">
        <v>138</v>
      </c>
      <c r="E221" s="239" t="s">
        <v>1</v>
      </c>
      <c r="F221" s="240" t="s">
        <v>1850</v>
      </c>
      <c r="G221" s="238"/>
      <c r="H221" s="241">
        <v>57.954999999999998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138</v>
      </c>
      <c r="AU221" s="247" t="s">
        <v>89</v>
      </c>
      <c r="AV221" s="13" t="s">
        <v>89</v>
      </c>
      <c r="AW221" s="13" t="s">
        <v>34</v>
      </c>
      <c r="AX221" s="13" t="s">
        <v>79</v>
      </c>
      <c r="AY221" s="247" t="s">
        <v>127</v>
      </c>
    </row>
    <row r="222" s="13" customFormat="1">
      <c r="A222" s="13"/>
      <c r="B222" s="237"/>
      <c r="C222" s="238"/>
      <c r="D222" s="232" t="s">
        <v>138</v>
      </c>
      <c r="E222" s="239" t="s">
        <v>1</v>
      </c>
      <c r="F222" s="240" t="s">
        <v>1851</v>
      </c>
      <c r="G222" s="238"/>
      <c r="H222" s="241">
        <v>-3.6360000000000001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138</v>
      </c>
      <c r="AU222" s="247" t="s">
        <v>89</v>
      </c>
      <c r="AV222" s="13" t="s">
        <v>89</v>
      </c>
      <c r="AW222" s="13" t="s">
        <v>34</v>
      </c>
      <c r="AX222" s="13" t="s">
        <v>79</v>
      </c>
      <c r="AY222" s="247" t="s">
        <v>127</v>
      </c>
    </row>
    <row r="223" s="14" customFormat="1">
      <c r="A223" s="14"/>
      <c r="B223" s="248"/>
      <c r="C223" s="249"/>
      <c r="D223" s="232" t="s">
        <v>138</v>
      </c>
      <c r="E223" s="250" t="s">
        <v>1</v>
      </c>
      <c r="F223" s="251" t="s">
        <v>176</v>
      </c>
      <c r="G223" s="249"/>
      <c r="H223" s="252">
        <v>54.318999999999996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138</v>
      </c>
      <c r="AU223" s="258" t="s">
        <v>89</v>
      </c>
      <c r="AV223" s="14" t="s">
        <v>134</v>
      </c>
      <c r="AW223" s="14" t="s">
        <v>34</v>
      </c>
      <c r="AX223" s="14" t="s">
        <v>87</v>
      </c>
      <c r="AY223" s="258" t="s">
        <v>127</v>
      </c>
    </row>
    <row r="224" s="2" customFormat="1">
      <c r="A224" s="39"/>
      <c r="B224" s="40"/>
      <c r="C224" s="219" t="s">
        <v>206</v>
      </c>
      <c r="D224" s="219" t="s">
        <v>130</v>
      </c>
      <c r="E224" s="220" t="s">
        <v>366</v>
      </c>
      <c r="F224" s="221" t="s">
        <v>367</v>
      </c>
      <c r="G224" s="222" t="s">
        <v>205</v>
      </c>
      <c r="H224" s="223">
        <v>8.4879999999999995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0.28722999999999999</v>
      </c>
      <c r="R224" s="228">
        <f>Q224*H224</f>
        <v>2.4380082399999998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134</v>
      </c>
      <c r="AT224" s="230" t="s">
        <v>130</v>
      </c>
      <c r="AU224" s="230" t="s">
        <v>89</v>
      </c>
      <c r="AY224" s="18" t="s">
        <v>127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87</v>
      </c>
      <c r="BK224" s="231">
        <f>ROUND(I224*H224,2)</f>
        <v>0</v>
      </c>
      <c r="BL224" s="18" t="s">
        <v>134</v>
      </c>
      <c r="BM224" s="230" t="s">
        <v>1852</v>
      </c>
    </row>
    <row r="225" s="2" customFormat="1">
      <c r="A225" s="39"/>
      <c r="B225" s="40"/>
      <c r="C225" s="41"/>
      <c r="D225" s="232" t="s">
        <v>136</v>
      </c>
      <c r="E225" s="41"/>
      <c r="F225" s="233" t="s">
        <v>369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136</v>
      </c>
      <c r="AU225" s="18" t="s">
        <v>89</v>
      </c>
    </row>
    <row r="226" s="13" customFormat="1">
      <c r="A226" s="13"/>
      <c r="B226" s="237"/>
      <c r="C226" s="238"/>
      <c r="D226" s="232" t="s">
        <v>138</v>
      </c>
      <c r="E226" s="239" t="s">
        <v>1</v>
      </c>
      <c r="F226" s="240" t="s">
        <v>1853</v>
      </c>
      <c r="G226" s="238"/>
      <c r="H226" s="241">
        <v>8.7379999999999995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138</v>
      </c>
      <c r="AU226" s="247" t="s">
        <v>89</v>
      </c>
      <c r="AV226" s="13" t="s">
        <v>89</v>
      </c>
      <c r="AW226" s="13" t="s">
        <v>34</v>
      </c>
      <c r="AX226" s="13" t="s">
        <v>79</v>
      </c>
      <c r="AY226" s="247" t="s">
        <v>127</v>
      </c>
    </row>
    <row r="227" s="13" customFormat="1">
      <c r="A227" s="13"/>
      <c r="B227" s="237"/>
      <c r="C227" s="238"/>
      <c r="D227" s="232" t="s">
        <v>138</v>
      </c>
      <c r="E227" s="239" t="s">
        <v>1</v>
      </c>
      <c r="F227" s="240" t="s">
        <v>1854</v>
      </c>
      <c r="G227" s="238"/>
      <c r="H227" s="241">
        <v>-0.25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138</v>
      </c>
      <c r="AU227" s="247" t="s">
        <v>89</v>
      </c>
      <c r="AV227" s="13" t="s">
        <v>89</v>
      </c>
      <c r="AW227" s="13" t="s">
        <v>34</v>
      </c>
      <c r="AX227" s="13" t="s">
        <v>79</v>
      </c>
      <c r="AY227" s="247" t="s">
        <v>127</v>
      </c>
    </row>
    <row r="228" s="14" customFormat="1">
      <c r="A228" s="14"/>
      <c r="B228" s="248"/>
      <c r="C228" s="249"/>
      <c r="D228" s="232" t="s">
        <v>138</v>
      </c>
      <c r="E228" s="250" t="s">
        <v>1</v>
      </c>
      <c r="F228" s="251" t="s">
        <v>176</v>
      </c>
      <c r="G228" s="249"/>
      <c r="H228" s="252">
        <v>8.4879999999999995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138</v>
      </c>
      <c r="AU228" s="258" t="s">
        <v>89</v>
      </c>
      <c r="AV228" s="14" t="s">
        <v>134</v>
      </c>
      <c r="AW228" s="14" t="s">
        <v>34</v>
      </c>
      <c r="AX228" s="14" t="s">
        <v>87</v>
      </c>
      <c r="AY228" s="258" t="s">
        <v>127</v>
      </c>
    </row>
    <row r="229" s="2" customFormat="1" ht="33" customHeight="1">
      <c r="A229" s="39"/>
      <c r="B229" s="40"/>
      <c r="C229" s="219" t="s">
        <v>354</v>
      </c>
      <c r="D229" s="219" t="s">
        <v>130</v>
      </c>
      <c r="E229" s="220" t="s">
        <v>374</v>
      </c>
      <c r="F229" s="221" t="s">
        <v>375</v>
      </c>
      <c r="G229" s="222" t="s">
        <v>213</v>
      </c>
      <c r="H229" s="223">
        <v>33.950000000000003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44</v>
      </c>
      <c r="O229" s="92"/>
      <c r="P229" s="228">
        <f>O229*H229</f>
        <v>0</v>
      </c>
      <c r="Q229" s="228">
        <v>0.28722999999999999</v>
      </c>
      <c r="R229" s="228">
        <f>Q229*H229</f>
        <v>9.7514585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134</v>
      </c>
      <c r="AT229" s="230" t="s">
        <v>130</v>
      </c>
      <c r="AU229" s="230" t="s">
        <v>89</v>
      </c>
      <c r="AY229" s="18" t="s">
        <v>127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87</v>
      </c>
      <c r="BK229" s="231">
        <f>ROUND(I229*H229,2)</f>
        <v>0</v>
      </c>
      <c r="BL229" s="18" t="s">
        <v>134</v>
      </c>
      <c r="BM229" s="230" t="s">
        <v>1855</v>
      </c>
    </row>
    <row r="230" s="2" customFormat="1">
      <c r="A230" s="39"/>
      <c r="B230" s="40"/>
      <c r="C230" s="41"/>
      <c r="D230" s="232" t="s">
        <v>136</v>
      </c>
      <c r="E230" s="41"/>
      <c r="F230" s="233" t="s">
        <v>377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89</v>
      </c>
    </row>
    <row r="231" s="13" customFormat="1">
      <c r="A231" s="13"/>
      <c r="B231" s="237"/>
      <c r="C231" s="238"/>
      <c r="D231" s="232" t="s">
        <v>138</v>
      </c>
      <c r="E231" s="239" t="s">
        <v>1</v>
      </c>
      <c r="F231" s="240" t="s">
        <v>1856</v>
      </c>
      <c r="G231" s="238"/>
      <c r="H231" s="241">
        <v>34.950000000000003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138</v>
      </c>
      <c r="AU231" s="247" t="s">
        <v>89</v>
      </c>
      <c r="AV231" s="13" t="s">
        <v>89</v>
      </c>
      <c r="AW231" s="13" t="s">
        <v>34</v>
      </c>
      <c r="AX231" s="13" t="s">
        <v>79</v>
      </c>
      <c r="AY231" s="247" t="s">
        <v>127</v>
      </c>
    </row>
    <row r="232" s="13" customFormat="1">
      <c r="A232" s="13"/>
      <c r="B232" s="237"/>
      <c r="C232" s="238"/>
      <c r="D232" s="232" t="s">
        <v>138</v>
      </c>
      <c r="E232" s="239" t="s">
        <v>1</v>
      </c>
      <c r="F232" s="240" t="s">
        <v>1857</v>
      </c>
      <c r="G232" s="238"/>
      <c r="H232" s="241">
        <v>-1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138</v>
      </c>
      <c r="AU232" s="247" t="s">
        <v>89</v>
      </c>
      <c r="AV232" s="13" t="s">
        <v>89</v>
      </c>
      <c r="AW232" s="13" t="s">
        <v>34</v>
      </c>
      <c r="AX232" s="13" t="s">
        <v>79</v>
      </c>
      <c r="AY232" s="247" t="s">
        <v>127</v>
      </c>
    </row>
    <row r="233" s="14" customFormat="1">
      <c r="A233" s="14"/>
      <c r="B233" s="248"/>
      <c r="C233" s="249"/>
      <c r="D233" s="232" t="s">
        <v>138</v>
      </c>
      <c r="E233" s="250" t="s">
        <v>1</v>
      </c>
      <c r="F233" s="251" t="s">
        <v>176</v>
      </c>
      <c r="G233" s="249"/>
      <c r="H233" s="252">
        <v>33.950000000000003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138</v>
      </c>
      <c r="AU233" s="258" t="s">
        <v>89</v>
      </c>
      <c r="AV233" s="14" t="s">
        <v>134</v>
      </c>
      <c r="AW233" s="14" t="s">
        <v>34</v>
      </c>
      <c r="AX233" s="14" t="s">
        <v>87</v>
      </c>
      <c r="AY233" s="258" t="s">
        <v>127</v>
      </c>
    </row>
    <row r="234" s="2" customFormat="1">
      <c r="A234" s="39"/>
      <c r="B234" s="40"/>
      <c r="C234" s="219" t="s">
        <v>365</v>
      </c>
      <c r="D234" s="219" t="s">
        <v>130</v>
      </c>
      <c r="E234" s="220" t="s">
        <v>382</v>
      </c>
      <c r="F234" s="221" t="s">
        <v>383</v>
      </c>
      <c r="G234" s="222" t="s">
        <v>205</v>
      </c>
      <c r="H234" s="223">
        <v>128.15199999999999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0.27744000000000002</v>
      </c>
      <c r="R234" s="228">
        <f>Q234*H234</f>
        <v>35.554490879999996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134</v>
      </c>
      <c r="AT234" s="230" t="s">
        <v>130</v>
      </c>
      <c r="AU234" s="230" t="s">
        <v>89</v>
      </c>
      <c r="AY234" s="18" t="s">
        <v>127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87</v>
      </c>
      <c r="BK234" s="231">
        <f>ROUND(I234*H234,2)</f>
        <v>0</v>
      </c>
      <c r="BL234" s="18" t="s">
        <v>134</v>
      </c>
      <c r="BM234" s="230" t="s">
        <v>1858</v>
      </c>
    </row>
    <row r="235" s="2" customFormat="1">
      <c r="A235" s="39"/>
      <c r="B235" s="40"/>
      <c r="C235" s="41"/>
      <c r="D235" s="232" t="s">
        <v>136</v>
      </c>
      <c r="E235" s="41"/>
      <c r="F235" s="233" t="s">
        <v>385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89</v>
      </c>
    </row>
    <row r="236" s="13" customFormat="1">
      <c r="A236" s="13"/>
      <c r="B236" s="237"/>
      <c r="C236" s="238"/>
      <c r="D236" s="232" t="s">
        <v>138</v>
      </c>
      <c r="E236" s="239" t="s">
        <v>1</v>
      </c>
      <c r="F236" s="240" t="s">
        <v>1859</v>
      </c>
      <c r="G236" s="238"/>
      <c r="H236" s="241">
        <v>148.67699999999999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138</v>
      </c>
      <c r="AU236" s="247" t="s">
        <v>89</v>
      </c>
      <c r="AV236" s="13" t="s">
        <v>89</v>
      </c>
      <c r="AW236" s="13" t="s">
        <v>34</v>
      </c>
      <c r="AX236" s="13" t="s">
        <v>79</v>
      </c>
      <c r="AY236" s="247" t="s">
        <v>127</v>
      </c>
    </row>
    <row r="237" s="13" customFormat="1">
      <c r="A237" s="13"/>
      <c r="B237" s="237"/>
      <c r="C237" s="238"/>
      <c r="D237" s="232" t="s">
        <v>138</v>
      </c>
      <c r="E237" s="239" t="s">
        <v>1</v>
      </c>
      <c r="F237" s="240" t="s">
        <v>1860</v>
      </c>
      <c r="G237" s="238"/>
      <c r="H237" s="241">
        <v>-20.524999999999999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138</v>
      </c>
      <c r="AU237" s="247" t="s">
        <v>89</v>
      </c>
      <c r="AV237" s="13" t="s">
        <v>89</v>
      </c>
      <c r="AW237" s="13" t="s">
        <v>34</v>
      </c>
      <c r="AX237" s="13" t="s">
        <v>79</v>
      </c>
      <c r="AY237" s="247" t="s">
        <v>127</v>
      </c>
    </row>
    <row r="238" s="14" customFormat="1">
      <c r="A238" s="14"/>
      <c r="B238" s="248"/>
      <c r="C238" s="249"/>
      <c r="D238" s="232" t="s">
        <v>138</v>
      </c>
      <c r="E238" s="250" t="s">
        <v>1</v>
      </c>
      <c r="F238" s="251" t="s">
        <v>176</v>
      </c>
      <c r="G238" s="249"/>
      <c r="H238" s="252">
        <v>128.15199999999999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138</v>
      </c>
      <c r="AU238" s="258" t="s">
        <v>89</v>
      </c>
      <c r="AV238" s="14" t="s">
        <v>134</v>
      </c>
      <c r="AW238" s="14" t="s">
        <v>34</v>
      </c>
      <c r="AX238" s="14" t="s">
        <v>87</v>
      </c>
      <c r="AY238" s="258" t="s">
        <v>127</v>
      </c>
    </row>
    <row r="239" s="2" customFormat="1" ht="21.75" customHeight="1">
      <c r="A239" s="39"/>
      <c r="B239" s="40"/>
      <c r="C239" s="219" t="s">
        <v>373</v>
      </c>
      <c r="D239" s="219" t="s">
        <v>130</v>
      </c>
      <c r="E239" s="220" t="s">
        <v>391</v>
      </c>
      <c r="F239" s="221" t="s">
        <v>392</v>
      </c>
      <c r="G239" s="222" t="s">
        <v>393</v>
      </c>
      <c r="H239" s="223">
        <v>5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0.026929999999999999</v>
      </c>
      <c r="R239" s="228">
        <f>Q239*H239</f>
        <v>0.13464999999999999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134</v>
      </c>
      <c r="AT239" s="230" t="s">
        <v>130</v>
      </c>
      <c r="AU239" s="230" t="s">
        <v>89</v>
      </c>
      <c r="AY239" s="18" t="s">
        <v>127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134</v>
      </c>
      <c r="BM239" s="230" t="s">
        <v>1861</v>
      </c>
    </row>
    <row r="240" s="2" customFormat="1">
      <c r="A240" s="39"/>
      <c r="B240" s="40"/>
      <c r="C240" s="41"/>
      <c r="D240" s="232" t="s">
        <v>136</v>
      </c>
      <c r="E240" s="41"/>
      <c r="F240" s="233" t="s">
        <v>395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89</v>
      </c>
    </row>
    <row r="241" s="2" customFormat="1" ht="21.75" customHeight="1">
      <c r="A241" s="39"/>
      <c r="B241" s="40"/>
      <c r="C241" s="219" t="s">
        <v>381</v>
      </c>
      <c r="D241" s="219" t="s">
        <v>130</v>
      </c>
      <c r="E241" s="220" t="s">
        <v>402</v>
      </c>
      <c r="F241" s="221" t="s">
        <v>403</v>
      </c>
      <c r="G241" s="222" t="s">
        <v>393</v>
      </c>
      <c r="H241" s="223">
        <v>10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44</v>
      </c>
      <c r="O241" s="92"/>
      <c r="P241" s="228">
        <f>O241*H241</f>
        <v>0</v>
      </c>
      <c r="Q241" s="228">
        <v>0.036549999999999999</v>
      </c>
      <c r="R241" s="228">
        <f>Q241*H241</f>
        <v>0.36549999999999999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134</v>
      </c>
      <c r="AT241" s="230" t="s">
        <v>130</v>
      </c>
      <c r="AU241" s="230" t="s">
        <v>89</v>
      </c>
      <c r="AY241" s="18" t="s">
        <v>127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87</v>
      </c>
      <c r="BK241" s="231">
        <f>ROUND(I241*H241,2)</f>
        <v>0</v>
      </c>
      <c r="BL241" s="18" t="s">
        <v>134</v>
      </c>
      <c r="BM241" s="230" t="s">
        <v>1862</v>
      </c>
    </row>
    <row r="242" s="2" customFormat="1">
      <c r="A242" s="39"/>
      <c r="B242" s="40"/>
      <c r="C242" s="41"/>
      <c r="D242" s="232" t="s">
        <v>136</v>
      </c>
      <c r="E242" s="41"/>
      <c r="F242" s="233" t="s">
        <v>405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89</v>
      </c>
    </row>
    <row r="243" s="2" customFormat="1" ht="21.75" customHeight="1">
      <c r="A243" s="39"/>
      <c r="B243" s="40"/>
      <c r="C243" s="219" t="s">
        <v>7</v>
      </c>
      <c r="D243" s="219" t="s">
        <v>130</v>
      </c>
      <c r="E243" s="220" t="s">
        <v>407</v>
      </c>
      <c r="F243" s="221" t="s">
        <v>408</v>
      </c>
      <c r="G243" s="222" t="s">
        <v>393</v>
      </c>
      <c r="H243" s="223">
        <v>28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44</v>
      </c>
      <c r="O243" s="92"/>
      <c r="P243" s="228">
        <f>O243*H243</f>
        <v>0</v>
      </c>
      <c r="Q243" s="228">
        <v>0.04555</v>
      </c>
      <c r="R243" s="228">
        <f>Q243*H243</f>
        <v>1.2754000000000001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134</v>
      </c>
      <c r="AT243" s="230" t="s">
        <v>130</v>
      </c>
      <c r="AU243" s="230" t="s">
        <v>89</v>
      </c>
      <c r="AY243" s="18" t="s">
        <v>127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134</v>
      </c>
      <c r="BM243" s="230" t="s">
        <v>1863</v>
      </c>
    </row>
    <row r="244" s="2" customFormat="1">
      <c r="A244" s="39"/>
      <c r="B244" s="40"/>
      <c r="C244" s="41"/>
      <c r="D244" s="232" t="s">
        <v>136</v>
      </c>
      <c r="E244" s="41"/>
      <c r="F244" s="233" t="s">
        <v>410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89</v>
      </c>
    </row>
    <row r="245" s="2" customFormat="1" ht="21.75" customHeight="1">
      <c r="A245" s="39"/>
      <c r="B245" s="40"/>
      <c r="C245" s="219" t="s">
        <v>396</v>
      </c>
      <c r="D245" s="219" t="s">
        <v>130</v>
      </c>
      <c r="E245" s="220" t="s">
        <v>412</v>
      </c>
      <c r="F245" s="221" t="s">
        <v>413</v>
      </c>
      <c r="G245" s="222" t="s">
        <v>393</v>
      </c>
      <c r="H245" s="223">
        <v>20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0.054550000000000001</v>
      </c>
      <c r="R245" s="228">
        <f>Q245*H245</f>
        <v>1.091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134</v>
      </c>
      <c r="AT245" s="230" t="s">
        <v>130</v>
      </c>
      <c r="AU245" s="230" t="s">
        <v>89</v>
      </c>
      <c r="AY245" s="18" t="s">
        <v>127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134</v>
      </c>
      <c r="BM245" s="230" t="s">
        <v>1864</v>
      </c>
    </row>
    <row r="246" s="2" customFormat="1">
      <c r="A246" s="39"/>
      <c r="B246" s="40"/>
      <c r="C246" s="41"/>
      <c r="D246" s="232" t="s">
        <v>136</v>
      </c>
      <c r="E246" s="41"/>
      <c r="F246" s="233" t="s">
        <v>415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89</v>
      </c>
    </row>
    <row r="247" s="2" customFormat="1" ht="21.75" customHeight="1">
      <c r="A247" s="39"/>
      <c r="B247" s="40"/>
      <c r="C247" s="219" t="s">
        <v>401</v>
      </c>
      <c r="D247" s="219" t="s">
        <v>130</v>
      </c>
      <c r="E247" s="220" t="s">
        <v>417</v>
      </c>
      <c r="F247" s="221" t="s">
        <v>418</v>
      </c>
      <c r="G247" s="222" t="s">
        <v>393</v>
      </c>
      <c r="H247" s="223">
        <v>10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44</v>
      </c>
      <c r="O247" s="92"/>
      <c r="P247" s="228">
        <f>O247*H247</f>
        <v>0</v>
      </c>
      <c r="Q247" s="228">
        <v>0.063549999999999995</v>
      </c>
      <c r="R247" s="228">
        <f>Q247*H247</f>
        <v>0.63549999999999995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134</v>
      </c>
      <c r="AT247" s="230" t="s">
        <v>130</v>
      </c>
      <c r="AU247" s="230" t="s">
        <v>89</v>
      </c>
      <c r="AY247" s="18" t="s">
        <v>127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87</v>
      </c>
      <c r="BK247" s="231">
        <f>ROUND(I247*H247,2)</f>
        <v>0</v>
      </c>
      <c r="BL247" s="18" t="s">
        <v>134</v>
      </c>
      <c r="BM247" s="230" t="s">
        <v>1865</v>
      </c>
    </row>
    <row r="248" s="2" customFormat="1">
      <c r="A248" s="39"/>
      <c r="B248" s="40"/>
      <c r="C248" s="41"/>
      <c r="D248" s="232" t="s">
        <v>136</v>
      </c>
      <c r="E248" s="41"/>
      <c r="F248" s="233" t="s">
        <v>420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89</v>
      </c>
    </row>
    <row r="249" s="2" customFormat="1">
      <c r="A249" s="39"/>
      <c r="B249" s="40"/>
      <c r="C249" s="219" t="s">
        <v>406</v>
      </c>
      <c r="D249" s="219" t="s">
        <v>130</v>
      </c>
      <c r="E249" s="220" t="s">
        <v>432</v>
      </c>
      <c r="F249" s="221" t="s">
        <v>433</v>
      </c>
      <c r="G249" s="222" t="s">
        <v>205</v>
      </c>
      <c r="H249" s="223">
        <v>3.46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44</v>
      </c>
      <c r="O249" s="92"/>
      <c r="P249" s="228">
        <f>O249*H249</f>
        <v>0</v>
      </c>
      <c r="Q249" s="228">
        <v>0.068430000000000005</v>
      </c>
      <c r="R249" s="228">
        <f>Q249*H249</f>
        <v>0.2367678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134</v>
      </c>
      <c r="AT249" s="230" t="s">
        <v>130</v>
      </c>
      <c r="AU249" s="230" t="s">
        <v>89</v>
      </c>
      <c r="AY249" s="18" t="s">
        <v>127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134</v>
      </c>
      <c r="BM249" s="230" t="s">
        <v>1866</v>
      </c>
    </row>
    <row r="250" s="2" customFormat="1">
      <c r="A250" s="39"/>
      <c r="B250" s="40"/>
      <c r="C250" s="41"/>
      <c r="D250" s="232" t="s">
        <v>136</v>
      </c>
      <c r="E250" s="41"/>
      <c r="F250" s="233" t="s">
        <v>435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89</v>
      </c>
    </row>
    <row r="251" s="13" customFormat="1">
      <c r="A251" s="13"/>
      <c r="B251" s="237"/>
      <c r="C251" s="238"/>
      <c r="D251" s="232" t="s">
        <v>138</v>
      </c>
      <c r="E251" s="239" t="s">
        <v>1</v>
      </c>
      <c r="F251" s="240" t="s">
        <v>1867</v>
      </c>
      <c r="G251" s="238"/>
      <c r="H251" s="241">
        <v>3.46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138</v>
      </c>
      <c r="AU251" s="247" t="s">
        <v>89</v>
      </c>
      <c r="AV251" s="13" t="s">
        <v>89</v>
      </c>
      <c r="AW251" s="13" t="s">
        <v>34</v>
      </c>
      <c r="AX251" s="13" t="s">
        <v>87</v>
      </c>
      <c r="AY251" s="247" t="s">
        <v>127</v>
      </c>
    </row>
    <row r="252" s="2" customFormat="1">
      <c r="A252" s="39"/>
      <c r="B252" s="40"/>
      <c r="C252" s="219" t="s">
        <v>411</v>
      </c>
      <c r="D252" s="219" t="s">
        <v>130</v>
      </c>
      <c r="E252" s="220" t="s">
        <v>443</v>
      </c>
      <c r="F252" s="221" t="s">
        <v>444</v>
      </c>
      <c r="G252" s="222" t="s">
        <v>205</v>
      </c>
      <c r="H252" s="223">
        <v>77.396000000000001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44</v>
      </c>
      <c r="O252" s="92"/>
      <c r="P252" s="228">
        <f>O252*H252</f>
        <v>0</v>
      </c>
      <c r="Q252" s="228">
        <v>0.10445</v>
      </c>
      <c r="R252" s="228">
        <f>Q252*H252</f>
        <v>8.0840122000000001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134</v>
      </c>
      <c r="AT252" s="230" t="s">
        <v>130</v>
      </c>
      <c r="AU252" s="230" t="s">
        <v>89</v>
      </c>
      <c r="AY252" s="18" t="s">
        <v>127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87</v>
      </c>
      <c r="BK252" s="231">
        <f>ROUND(I252*H252,2)</f>
        <v>0</v>
      </c>
      <c r="BL252" s="18" t="s">
        <v>134</v>
      </c>
      <c r="BM252" s="230" t="s">
        <v>1868</v>
      </c>
    </row>
    <row r="253" s="2" customFormat="1">
      <c r="A253" s="39"/>
      <c r="B253" s="40"/>
      <c r="C253" s="41"/>
      <c r="D253" s="232" t="s">
        <v>136</v>
      </c>
      <c r="E253" s="41"/>
      <c r="F253" s="233" t="s">
        <v>446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136</v>
      </c>
      <c r="AU253" s="18" t="s">
        <v>89</v>
      </c>
    </row>
    <row r="254" s="13" customFormat="1">
      <c r="A254" s="13"/>
      <c r="B254" s="237"/>
      <c r="C254" s="238"/>
      <c r="D254" s="232" t="s">
        <v>138</v>
      </c>
      <c r="E254" s="239" t="s">
        <v>1</v>
      </c>
      <c r="F254" s="240" t="s">
        <v>1869</v>
      </c>
      <c r="G254" s="238"/>
      <c r="H254" s="241">
        <v>86.153999999999996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138</v>
      </c>
      <c r="AU254" s="247" t="s">
        <v>89</v>
      </c>
      <c r="AV254" s="13" t="s">
        <v>89</v>
      </c>
      <c r="AW254" s="13" t="s">
        <v>34</v>
      </c>
      <c r="AX254" s="13" t="s">
        <v>79</v>
      </c>
      <c r="AY254" s="247" t="s">
        <v>127</v>
      </c>
    </row>
    <row r="255" s="13" customFormat="1">
      <c r="A255" s="13"/>
      <c r="B255" s="237"/>
      <c r="C255" s="238"/>
      <c r="D255" s="232" t="s">
        <v>138</v>
      </c>
      <c r="E255" s="239" t="s">
        <v>1</v>
      </c>
      <c r="F255" s="240" t="s">
        <v>1870</v>
      </c>
      <c r="G255" s="238"/>
      <c r="H255" s="241">
        <v>-8.7579999999999991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138</v>
      </c>
      <c r="AU255" s="247" t="s">
        <v>89</v>
      </c>
      <c r="AV255" s="13" t="s">
        <v>89</v>
      </c>
      <c r="AW255" s="13" t="s">
        <v>34</v>
      </c>
      <c r="AX255" s="13" t="s">
        <v>79</v>
      </c>
      <c r="AY255" s="247" t="s">
        <v>127</v>
      </c>
    </row>
    <row r="256" s="14" customFormat="1">
      <c r="A256" s="14"/>
      <c r="B256" s="248"/>
      <c r="C256" s="249"/>
      <c r="D256" s="232" t="s">
        <v>138</v>
      </c>
      <c r="E256" s="250" t="s">
        <v>1</v>
      </c>
      <c r="F256" s="251" t="s">
        <v>176</v>
      </c>
      <c r="G256" s="249"/>
      <c r="H256" s="252">
        <v>77.396000000000001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138</v>
      </c>
      <c r="AU256" s="258" t="s">
        <v>89</v>
      </c>
      <c r="AV256" s="14" t="s">
        <v>134</v>
      </c>
      <c r="AW256" s="14" t="s">
        <v>34</v>
      </c>
      <c r="AX256" s="14" t="s">
        <v>87</v>
      </c>
      <c r="AY256" s="258" t="s">
        <v>127</v>
      </c>
    </row>
    <row r="257" s="12" customFormat="1" ht="22.8" customHeight="1">
      <c r="A257" s="12"/>
      <c r="B257" s="203"/>
      <c r="C257" s="204"/>
      <c r="D257" s="205" t="s">
        <v>78</v>
      </c>
      <c r="E257" s="217" t="s">
        <v>134</v>
      </c>
      <c r="F257" s="217" t="s">
        <v>451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SUM(P258:P282)</f>
        <v>0</v>
      </c>
      <c r="Q257" s="211"/>
      <c r="R257" s="212">
        <f>SUM(R258:R282)</f>
        <v>3.4529800000000002</v>
      </c>
      <c r="S257" s="211"/>
      <c r="T257" s="213">
        <f>SUM(T258:T282)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87</v>
      </c>
      <c r="AT257" s="215" t="s">
        <v>78</v>
      </c>
      <c r="AU257" s="215" t="s">
        <v>87</v>
      </c>
      <c r="AY257" s="214" t="s">
        <v>127</v>
      </c>
      <c r="BK257" s="216">
        <f>SUM(BK258:BK282)</f>
        <v>0</v>
      </c>
    </row>
    <row r="258" s="2" customFormat="1">
      <c r="A258" s="39"/>
      <c r="B258" s="40"/>
      <c r="C258" s="219" t="s">
        <v>416</v>
      </c>
      <c r="D258" s="219" t="s">
        <v>130</v>
      </c>
      <c r="E258" s="220" t="s">
        <v>453</v>
      </c>
      <c r="F258" s="221" t="s">
        <v>454</v>
      </c>
      <c r="G258" s="222" t="s">
        <v>393</v>
      </c>
      <c r="H258" s="223">
        <v>14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44</v>
      </c>
      <c r="O258" s="92"/>
      <c r="P258" s="228">
        <f>O258*H258</f>
        <v>0</v>
      </c>
      <c r="Q258" s="228">
        <v>0.086419999999999997</v>
      </c>
      <c r="R258" s="228">
        <f>Q258*H258</f>
        <v>1.2098800000000001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134</v>
      </c>
      <c r="AT258" s="230" t="s">
        <v>130</v>
      </c>
      <c r="AU258" s="230" t="s">
        <v>89</v>
      </c>
      <c r="AY258" s="18" t="s">
        <v>127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87</v>
      </c>
      <c r="BK258" s="231">
        <f>ROUND(I258*H258,2)</f>
        <v>0</v>
      </c>
      <c r="BL258" s="18" t="s">
        <v>134</v>
      </c>
      <c r="BM258" s="230" t="s">
        <v>1871</v>
      </c>
    </row>
    <row r="259" s="2" customFormat="1">
      <c r="A259" s="39"/>
      <c r="B259" s="40"/>
      <c r="C259" s="41"/>
      <c r="D259" s="232" t="s">
        <v>136</v>
      </c>
      <c r="E259" s="41"/>
      <c r="F259" s="233" t="s">
        <v>456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89</v>
      </c>
    </row>
    <row r="260" s="13" customFormat="1">
      <c r="A260" s="13"/>
      <c r="B260" s="237"/>
      <c r="C260" s="238"/>
      <c r="D260" s="232" t="s">
        <v>138</v>
      </c>
      <c r="E260" s="239" t="s">
        <v>1</v>
      </c>
      <c r="F260" s="240" t="s">
        <v>1872</v>
      </c>
      <c r="G260" s="238"/>
      <c r="H260" s="241">
        <v>7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138</v>
      </c>
      <c r="AU260" s="247" t="s">
        <v>89</v>
      </c>
      <c r="AV260" s="13" t="s">
        <v>89</v>
      </c>
      <c r="AW260" s="13" t="s">
        <v>34</v>
      </c>
      <c r="AX260" s="13" t="s">
        <v>79</v>
      </c>
      <c r="AY260" s="247" t="s">
        <v>127</v>
      </c>
    </row>
    <row r="261" s="13" customFormat="1">
      <c r="A261" s="13"/>
      <c r="B261" s="237"/>
      <c r="C261" s="238"/>
      <c r="D261" s="232" t="s">
        <v>138</v>
      </c>
      <c r="E261" s="239" t="s">
        <v>1</v>
      </c>
      <c r="F261" s="240" t="s">
        <v>1873</v>
      </c>
      <c r="G261" s="238"/>
      <c r="H261" s="241">
        <v>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138</v>
      </c>
      <c r="AU261" s="247" t="s">
        <v>89</v>
      </c>
      <c r="AV261" s="13" t="s">
        <v>89</v>
      </c>
      <c r="AW261" s="13" t="s">
        <v>34</v>
      </c>
      <c r="AX261" s="13" t="s">
        <v>79</v>
      </c>
      <c r="AY261" s="247" t="s">
        <v>127</v>
      </c>
    </row>
    <row r="262" s="14" customFormat="1">
      <c r="A262" s="14"/>
      <c r="B262" s="248"/>
      <c r="C262" s="249"/>
      <c r="D262" s="232" t="s">
        <v>138</v>
      </c>
      <c r="E262" s="250" t="s">
        <v>1</v>
      </c>
      <c r="F262" s="251" t="s">
        <v>176</v>
      </c>
      <c r="G262" s="249"/>
      <c r="H262" s="252">
        <v>14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138</v>
      </c>
      <c r="AU262" s="258" t="s">
        <v>89</v>
      </c>
      <c r="AV262" s="14" t="s">
        <v>134</v>
      </c>
      <c r="AW262" s="14" t="s">
        <v>34</v>
      </c>
      <c r="AX262" s="14" t="s">
        <v>87</v>
      </c>
      <c r="AY262" s="258" t="s">
        <v>127</v>
      </c>
    </row>
    <row r="263" s="2" customFormat="1">
      <c r="A263" s="39"/>
      <c r="B263" s="40"/>
      <c r="C263" s="219" t="s">
        <v>421</v>
      </c>
      <c r="D263" s="219" t="s">
        <v>130</v>
      </c>
      <c r="E263" s="220" t="s">
        <v>461</v>
      </c>
      <c r="F263" s="221" t="s">
        <v>462</v>
      </c>
      <c r="G263" s="222" t="s">
        <v>393</v>
      </c>
      <c r="H263" s="223">
        <v>15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44</v>
      </c>
      <c r="O263" s="92"/>
      <c r="P263" s="228">
        <f>O263*H263</f>
        <v>0</v>
      </c>
      <c r="Q263" s="228">
        <v>0.14954000000000001</v>
      </c>
      <c r="R263" s="228">
        <f>Q263*H263</f>
        <v>2.2431000000000001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134</v>
      </c>
      <c r="AT263" s="230" t="s">
        <v>130</v>
      </c>
      <c r="AU263" s="230" t="s">
        <v>89</v>
      </c>
      <c r="AY263" s="18" t="s">
        <v>127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87</v>
      </c>
      <c r="BK263" s="231">
        <f>ROUND(I263*H263,2)</f>
        <v>0</v>
      </c>
      <c r="BL263" s="18" t="s">
        <v>134</v>
      </c>
      <c r="BM263" s="230" t="s">
        <v>1874</v>
      </c>
    </row>
    <row r="264" s="2" customFormat="1">
      <c r="A264" s="39"/>
      <c r="B264" s="40"/>
      <c r="C264" s="41"/>
      <c r="D264" s="232" t="s">
        <v>136</v>
      </c>
      <c r="E264" s="41"/>
      <c r="F264" s="233" t="s">
        <v>464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136</v>
      </c>
      <c r="AU264" s="18" t="s">
        <v>89</v>
      </c>
    </row>
    <row r="265" s="13" customFormat="1">
      <c r="A265" s="13"/>
      <c r="B265" s="237"/>
      <c r="C265" s="238"/>
      <c r="D265" s="232" t="s">
        <v>138</v>
      </c>
      <c r="E265" s="239" t="s">
        <v>1</v>
      </c>
      <c r="F265" s="240" t="s">
        <v>1875</v>
      </c>
      <c r="G265" s="238"/>
      <c r="H265" s="241">
        <v>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138</v>
      </c>
      <c r="AU265" s="247" t="s">
        <v>89</v>
      </c>
      <c r="AV265" s="13" t="s">
        <v>89</v>
      </c>
      <c r="AW265" s="13" t="s">
        <v>34</v>
      </c>
      <c r="AX265" s="13" t="s">
        <v>79</v>
      </c>
      <c r="AY265" s="247" t="s">
        <v>127</v>
      </c>
    </row>
    <row r="266" s="13" customFormat="1">
      <c r="A266" s="13"/>
      <c r="B266" s="237"/>
      <c r="C266" s="238"/>
      <c r="D266" s="232" t="s">
        <v>138</v>
      </c>
      <c r="E266" s="239" t="s">
        <v>1</v>
      </c>
      <c r="F266" s="240" t="s">
        <v>1876</v>
      </c>
      <c r="G266" s="238"/>
      <c r="H266" s="241">
        <v>7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138</v>
      </c>
      <c r="AU266" s="247" t="s">
        <v>89</v>
      </c>
      <c r="AV266" s="13" t="s">
        <v>89</v>
      </c>
      <c r="AW266" s="13" t="s">
        <v>34</v>
      </c>
      <c r="AX266" s="13" t="s">
        <v>79</v>
      </c>
      <c r="AY266" s="247" t="s">
        <v>127</v>
      </c>
    </row>
    <row r="267" s="14" customFormat="1">
      <c r="A267" s="14"/>
      <c r="B267" s="248"/>
      <c r="C267" s="249"/>
      <c r="D267" s="232" t="s">
        <v>138</v>
      </c>
      <c r="E267" s="250" t="s">
        <v>1</v>
      </c>
      <c r="F267" s="251" t="s">
        <v>176</v>
      </c>
      <c r="G267" s="249"/>
      <c r="H267" s="252">
        <v>15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138</v>
      </c>
      <c r="AU267" s="258" t="s">
        <v>89</v>
      </c>
      <c r="AV267" s="14" t="s">
        <v>134</v>
      </c>
      <c r="AW267" s="14" t="s">
        <v>34</v>
      </c>
      <c r="AX267" s="14" t="s">
        <v>87</v>
      </c>
      <c r="AY267" s="258" t="s">
        <v>127</v>
      </c>
    </row>
    <row r="268" s="2" customFormat="1">
      <c r="A268" s="39"/>
      <c r="B268" s="40"/>
      <c r="C268" s="273" t="s">
        <v>426</v>
      </c>
      <c r="D268" s="273" t="s">
        <v>295</v>
      </c>
      <c r="E268" s="274" t="s">
        <v>1877</v>
      </c>
      <c r="F268" s="275" t="s">
        <v>1878</v>
      </c>
      <c r="G268" s="276" t="s">
        <v>393</v>
      </c>
      <c r="H268" s="277">
        <v>7</v>
      </c>
      <c r="I268" s="278"/>
      <c r="J268" s="279">
        <f>ROUND(I268*H268,2)</f>
        <v>0</v>
      </c>
      <c r="K268" s="275" t="s">
        <v>1</v>
      </c>
      <c r="L268" s="280"/>
      <c r="M268" s="281" t="s">
        <v>1</v>
      </c>
      <c r="N268" s="282" t="s">
        <v>44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178</v>
      </c>
      <c r="AT268" s="230" t="s">
        <v>295</v>
      </c>
      <c r="AU268" s="230" t="s">
        <v>89</v>
      </c>
      <c r="AY268" s="18" t="s">
        <v>127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87</v>
      </c>
      <c r="BK268" s="231">
        <f>ROUND(I268*H268,2)</f>
        <v>0</v>
      </c>
      <c r="BL268" s="18" t="s">
        <v>134</v>
      </c>
      <c r="BM268" s="230" t="s">
        <v>1879</v>
      </c>
    </row>
    <row r="269" s="2" customFormat="1">
      <c r="A269" s="39"/>
      <c r="B269" s="40"/>
      <c r="C269" s="41"/>
      <c r="D269" s="232" t="s">
        <v>136</v>
      </c>
      <c r="E269" s="41"/>
      <c r="F269" s="233" t="s">
        <v>1878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89</v>
      </c>
    </row>
    <row r="270" s="13" customFormat="1">
      <c r="A270" s="13"/>
      <c r="B270" s="237"/>
      <c r="C270" s="238"/>
      <c r="D270" s="232" t="s">
        <v>138</v>
      </c>
      <c r="E270" s="239" t="s">
        <v>1</v>
      </c>
      <c r="F270" s="240" t="s">
        <v>1880</v>
      </c>
      <c r="G270" s="238"/>
      <c r="H270" s="241">
        <v>7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138</v>
      </c>
      <c r="AU270" s="247" t="s">
        <v>89</v>
      </c>
      <c r="AV270" s="13" t="s">
        <v>89</v>
      </c>
      <c r="AW270" s="13" t="s">
        <v>34</v>
      </c>
      <c r="AX270" s="13" t="s">
        <v>87</v>
      </c>
      <c r="AY270" s="247" t="s">
        <v>127</v>
      </c>
    </row>
    <row r="271" s="2" customFormat="1">
      <c r="A271" s="39"/>
      <c r="B271" s="40"/>
      <c r="C271" s="273" t="s">
        <v>431</v>
      </c>
      <c r="D271" s="273" t="s">
        <v>295</v>
      </c>
      <c r="E271" s="274" t="s">
        <v>1881</v>
      </c>
      <c r="F271" s="275" t="s">
        <v>1882</v>
      </c>
      <c r="G271" s="276" t="s">
        <v>393</v>
      </c>
      <c r="H271" s="277">
        <v>1</v>
      </c>
      <c r="I271" s="278"/>
      <c r="J271" s="279">
        <f>ROUND(I271*H271,2)</f>
        <v>0</v>
      </c>
      <c r="K271" s="275" t="s">
        <v>1</v>
      </c>
      <c r="L271" s="280"/>
      <c r="M271" s="281" t="s">
        <v>1</v>
      </c>
      <c r="N271" s="282" t="s">
        <v>44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178</v>
      </c>
      <c r="AT271" s="230" t="s">
        <v>295</v>
      </c>
      <c r="AU271" s="230" t="s">
        <v>89</v>
      </c>
      <c r="AY271" s="18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87</v>
      </c>
      <c r="BK271" s="231">
        <f>ROUND(I271*H271,2)</f>
        <v>0</v>
      </c>
      <c r="BL271" s="18" t="s">
        <v>134</v>
      </c>
      <c r="BM271" s="230" t="s">
        <v>1883</v>
      </c>
    </row>
    <row r="272" s="2" customFormat="1">
      <c r="A272" s="39"/>
      <c r="B272" s="40"/>
      <c r="C272" s="41"/>
      <c r="D272" s="232" t="s">
        <v>136</v>
      </c>
      <c r="E272" s="41"/>
      <c r="F272" s="233" t="s">
        <v>1882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89</v>
      </c>
    </row>
    <row r="273" s="13" customFormat="1">
      <c r="A273" s="13"/>
      <c r="B273" s="237"/>
      <c r="C273" s="238"/>
      <c r="D273" s="232" t="s">
        <v>138</v>
      </c>
      <c r="E273" s="239" t="s">
        <v>1</v>
      </c>
      <c r="F273" s="240" t="s">
        <v>498</v>
      </c>
      <c r="G273" s="238"/>
      <c r="H273" s="241">
        <v>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138</v>
      </c>
      <c r="AU273" s="247" t="s">
        <v>89</v>
      </c>
      <c r="AV273" s="13" t="s">
        <v>89</v>
      </c>
      <c r="AW273" s="13" t="s">
        <v>34</v>
      </c>
      <c r="AX273" s="13" t="s">
        <v>87</v>
      </c>
      <c r="AY273" s="247" t="s">
        <v>127</v>
      </c>
    </row>
    <row r="274" s="2" customFormat="1">
      <c r="A274" s="39"/>
      <c r="B274" s="40"/>
      <c r="C274" s="273" t="s">
        <v>442</v>
      </c>
      <c r="D274" s="273" t="s">
        <v>295</v>
      </c>
      <c r="E274" s="274" t="s">
        <v>1884</v>
      </c>
      <c r="F274" s="275" t="s">
        <v>1885</v>
      </c>
      <c r="G274" s="276" t="s">
        <v>393</v>
      </c>
      <c r="H274" s="277">
        <v>7</v>
      </c>
      <c r="I274" s="278"/>
      <c r="J274" s="279">
        <f>ROUND(I274*H274,2)</f>
        <v>0</v>
      </c>
      <c r="K274" s="275" t="s">
        <v>1</v>
      </c>
      <c r="L274" s="280"/>
      <c r="M274" s="281" t="s">
        <v>1</v>
      </c>
      <c r="N274" s="282" t="s">
        <v>44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178</v>
      </c>
      <c r="AT274" s="230" t="s">
        <v>295</v>
      </c>
      <c r="AU274" s="230" t="s">
        <v>89</v>
      </c>
      <c r="AY274" s="18" t="s">
        <v>127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87</v>
      </c>
      <c r="BK274" s="231">
        <f>ROUND(I274*H274,2)</f>
        <v>0</v>
      </c>
      <c r="BL274" s="18" t="s">
        <v>134</v>
      </c>
      <c r="BM274" s="230" t="s">
        <v>1886</v>
      </c>
    </row>
    <row r="275" s="2" customFormat="1">
      <c r="A275" s="39"/>
      <c r="B275" s="40"/>
      <c r="C275" s="41"/>
      <c r="D275" s="232" t="s">
        <v>136</v>
      </c>
      <c r="E275" s="41"/>
      <c r="F275" s="233" t="s">
        <v>1885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89</v>
      </c>
    </row>
    <row r="276" s="13" customFormat="1">
      <c r="A276" s="13"/>
      <c r="B276" s="237"/>
      <c r="C276" s="238"/>
      <c r="D276" s="232" t="s">
        <v>138</v>
      </c>
      <c r="E276" s="239" t="s">
        <v>1</v>
      </c>
      <c r="F276" s="240" t="s">
        <v>1880</v>
      </c>
      <c r="G276" s="238"/>
      <c r="H276" s="241">
        <v>7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138</v>
      </c>
      <c r="AU276" s="247" t="s">
        <v>89</v>
      </c>
      <c r="AV276" s="13" t="s">
        <v>89</v>
      </c>
      <c r="AW276" s="13" t="s">
        <v>34</v>
      </c>
      <c r="AX276" s="13" t="s">
        <v>87</v>
      </c>
      <c r="AY276" s="247" t="s">
        <v>127</v>
      </c>
    </row>
    <row r="277" s="2" customFormat="1">
      <c r="A277" s="39"/>
      <c r="B277" s="40"/>
      <c r="C277" s="273" t="s">
        <v>452</v>
      </c>
      <c r="D277" s="273" t="s">
        <v>295</v>
      </c>
      <c r="E277" s="274" t="s">
        <v>1887</v>
      </c>
      <c r="F277" s="275" t="s">
        <v>1888</v>
      </c>
      <c r="G277" s="276" t="s">
        <v>393</v>
      </c>
      <c r="H277" s="277">
        <v>7</v>
      </c>
      <c r="I277" s="278"/>
      <c r="J277" s="279">
        <f>ROUND(I277*H277,2)</f>
        <v>0</v>
      </c>
      <c r="K277" s="275" t="s">
        <v>1</v>
      </c>
      <c r="L277" s="280"/>
      <c r="M277" s="281" t="s">
        <v>1</v>
      </c>
      <c r="N277" s="282" t="s">
        <v>44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178</v>
      </c>
      <c r="AT277" s="230" t="s">
        <v>295</v>
      </c>
      <c r="AU277" s="230" t="s">
        <v>89</v>
      </c>
      <c r="AY277" s="18" t="s">
        <v>127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87</v>
      </c>
      <c r="BK277" s="231">
        <f>ROUND(I277*H277,2)</f>
        <v>0</v>
      </c>
      <c r="BL277" s="18" t="s">
        <v>134</v>
      </c>
      <c r="BM277" s="230" t="s">
        <v>1889</v>
      </c>
    </row>
    <row r="278" s="2" customFormat="1">
      <c r="A278" s="39"/>
      <c r="B278" s="40"/>
      <c r="C278" s="41"/>
      <c r="D278" s="232" t="s">
        <v>136</v>
      </c>
      <c r="E278" s="41"/>
      <c r="F278" s="233" t="s">
        <v>1888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136</v>
      </c>
      <c r="AU278" s="18" t="s">
        <v>89</v>
      </c>
    </row>
    <row r="279" s="13" customFormat="1">
      <c r="A279" s="13"/>
      <c r="B279" s="237"/>
      <c r="C279" s="238"/>
      <c r="D279" s="232" t="s">
        <v>138</v>
      </c>
      <c r="E279" s="239" t="s">
        <v>1</v>
      </c>
      <c r="F279" s="240" t="s">
        <v>1880</v>
      </c>
      <c r="G279" s="238"/>
      <c r="H279" s="241">
        <v>7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138</v>
      </c>
      <c r="AU279" s="247" t="s">
        <v>89</v>
      </c>
      <c r="AV279" s="13" t="s">
        <v>89</v>
      </c>
      <c r="AW279" s="13" t="s">
        <v>34</v>
      </c>
      <c r="AX279" s="13" t="s">
        <v>87</v>
      </c>
      <c r="AY279" s="247" t="s">
        <v>127</v>
      </c>
    </row>
    <row r="280" s="2" customFormat="1">
      <c r="A280" s="39"/>
      <c r="B280" s="40"/>
      <c r="C280" s="273" t="s">
        <v>460</v>
      </c>
      <c r="D280" s="273" t="s">
        <v>295</v>
      </c>
      <c r="E280" s="274" t="s">
        <v>1890</v>
      </c>
      <c r="F280" s="275" t="s">
        <v>501</v>
      </c>
      <c r="G280" s="276" t="s">
        <v>393</v>
      </c>
      <c r="H280" s="277">
        <v>7</v>
      </c>
      <c r="I280" s="278"/>
      <c r="J280" s="279">
        <f>ROUND(I280*H280,2)</f>
        <v>0</v>
      </c>
      <c r="K280" s="275" t="s">
        <v>1</v>
      </c>
      <c r="L280" s="280"/>
      <c r="M280" s="281" t="s">
        <v>1</v>
      </c>
      <c r="N280" s="282" t="s">
        <v>44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178</v>
      </c>
      <c r="AT280" s="230" t="s">
        <v>295</v>
      </c>
      <c r="AU280" s="230" t="s">
        <v>89</v>
      </c>
      <c r="AY280" s="18" t="s">
        <v>127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87</v>
      </c>
      <c r="BK280" s="231">
        <f>ROUND(I280*H280,2)</f>
        <v>0</v>
      </c>
      <c r="BL280" s="18" t="s">
        <v>134</v>
      </c>
      <c r="BM280" s="230" t="s">
        <v>1891</v>
      </c>
    </row>
    <row r="281" s="2" customFormat="1">
      <c r="A281" s="39"/>
      <c r="B281" s="40"/>
      <c r="C281" s="41"/>
      <c r="D281" s="232" t="s">
        <v>136</v>
      </c>
      <c r="E281" s="41"/>
      <c r="F281" s="233" t="s">
        <v>501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89</v>
      </c>
    </row>
    <row r="282" s="13" customFormat="1">
      <c r="A282" s="13"/>
      <c r="B282" s="237"/>
      <c r="C282" s="238"/>
      <c r="D282" s="232" t="s">
        <v>138</v>
      </c>
      <c r="E282" s="239" t="s">
        <v>1</v>
      </c>
      <c r="F282" s="240" t="s">
        <v>1880</v>
      </c>
      <c r="G282" s="238"/>
      <c r="H282" s="241">
        <v>7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138</v>
      </c>
      <c r="AU282" s="247" t="s">
        <v>89</v>
      </c>
      <c r="AV282" s="13" t="s">
        <v>89</v>
      </c>
      <c r="AW282" s="13" t="s">
        <v>34</v>
      </c>
      <c r="AX282" s="13" t="s">
        <v>87</v>
      </c>
      <c r="AY282" s="247" t="s">
        <v>127</v>
      </c>
    </row>
    <row r="283" s="12" customFormat="1" ht="22.8" customHeight="1">
      <c r="A283" s="12"/>
      <c r="B283" s="203"/>
      <c r="C283" s="204"/>
      <c r="D283" s="205" t="s">
        <v>78</v>
      </c>
      <c r="E283" s="217" t="s">
        <v>163</v>
      </c>
      <c r="F283" s="217" t="s">
        <v>665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P284+P368+P410</f>
        <v>0</v>
      </c>
      <c r="Q283" s="211"/>
      <c r="R283" s="212">
        <f>R284+R368+R410</f>
        <v>25.69257408</v>
      </c>
      <c r="S283" s="211"/>
      <c r="T283" s="213">
        <f>T284+T368+T410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87</v>
      </c>
      <c r="AT283" s="215" t="s">
        <v>78</v>
      </c>
      <c r="AU283" s="215" t="s">
        <v>87</v>
      </c>
      <c r="AY283" s="214" t="s">
        <v>127</v>
      </c>
      <c r="BK283" s="216">
        <f>BK284+BK368+BK410</f>
        <v>0</v>
      </c>
    </row>
    <row r="284" s="12" customFormat="1" ht="20.88" customHeight="1">
      <c r="A284" s="12"/>
      <c r="B284" s="203"/>
      <c r="C284" s="204"/>
      <c r="D284" s="205" t="s">
        <v>78</v>
      </c>
      <c r="E284" s="217" t="s">
        <v>666</v>
      </c>
      <c r="F284" s="217" t="s">
        <v>667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SUM(P285:P367)</f>
        <v>0</v>
      </c>
      <c r="Q284" s="211"/>
      <c r="R284" s="212">
        <f>SUM(R285:R367)</f>
        <v>11.81768155</v>
      </c>
      <c r="S284" s="211"/>
      <c r="T284" s="213">
        <f>SUM(T285:T367)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87</v>
      </c>
      <c r="AT284" s="215" t="s">
        <v>78</v>
      </c>
      <c r="AU284" s="215" t="s">
        <v>89</v>
      </c>
      <c r="AY284" s="214" t="s">
        <v>127</v>
      </c>
      <c r="BK284" s="216">
        <f>SUM(BK285:BK367)</f>
        <v>0</v>
      </c>
    </row>
    <row r="285" s="2" customFormat="1">
      <c r="A285" s="39"/>
      <c r="B285" s="40"/>
      <c r="C285" s="219" t="s">
        <v>468</v>
      </c>
      <c r="D285" s="219" t="s">
        <v>130</v>
      </c>
      <c r="E285" s="220" t="s">
        <v>669</v>
      </c>
      <c r="F285" s="221" t="s">
        <v>670</v>
      </c>
      <c r="G285" s="222" t="s">
        <v>205</v>
      </c>
      <c r="H285" s="223">
        <v>512.19000000000005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0.0073499999999999998</v>
      </c>
      <c r="R285" s="228">
        <f>Q285*H285</f>
        <v>3.7645965000000001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134</v>
      </c>
      <c r="AT285" s="230" t="s">
        <v>130</v>
      </c>
      <c r="AU285" s="230" t="s">
        <v>147</v>
      </c>
      <c r="AY285" s="18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87</v>
      </c>
      <c r="BK285" s="231">
        <f>ROUND(I285*H285,2)</f>
        <v>0</v>
      </c>
      <c r="BL285" s="18" t="s">
        <v>134</v>
      </c>
      <c r="BM285" s="230" t="s">
        <v>1892</v>
      </c>
    </row>
    <row r="286" s="2" customFormat="1">
      <c r="A286" s="39"/>
      <c r="B286" s="40"/>
      <c r="C286" s="41"/>
      <c r="D286" s="232" t="s">
        <v>136</v>
      </c>
      <c r="E286" s="41"/>
      <c r="F286" s="233" t="s">
        <v>672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147</v>
      </c>
    </row>
    <row r="287" s="13" customFormat="1">
      <c r="A287" s="13"/>
      <c r="B287" s="237"/>
      <c r="C287" s="238"/>
      <c r="D287" s="232" t="s">
        <v>138</v>
      </c>
      <c r="E287" s="239" t="s">
        <v>1</v>
      </c>
      <c r="F287" s="240" t="s">
        <v>1893</v>
      </c>
      <c r="G287" s="238"/>
      <c r="H287" s="241">
        <v>64.483999999999995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138</v>
      </c>
      <c r="AU287" s="247" t="s">
        <v>147</v>
      </c>
      <c r="AV287" s="13" t="s">
        <v>89</v>
      </c>
      <c r="AW287" s="13" t="s">
        <v>34</v>
      </c>
      <c r="AX287" s="13" t="s">
        <v>79</v>
      </c>
      <c r="AY287" s="247" t="s">
        <v>127</v>
      </c>
    </row>
    <row r="288" s="13" customFormat="1">
      <c r="A288" s="13"/>
      <c r="B288" s="237"/>
      <c r="C288" s="238"/>
      <c r="D288" s="232" t="s">
        <v>138</v>
      </c>
      <c r="E288" s="239" t="s">
        <v>1</v>
      </c>
      <c r="F288" s="240" t="s">
        <v>1894</v>
      </c>
      <c r="G288" s="238"/>
      <c r="H288" s="241">
        <v>49.908999999999999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138</v>
      </c>
      <c r="AU288" s="247" t="s">
        <v>147</v>
      </c>
      <c r="AV288" s="13" t="s">
        <v>89</v>
      </c>
      <c r="AW288" s="13" t="s">
        <v>34</v>
      </c>
      <c r="AX288" s="13" t="s">
        <v>79</v>
      </c>
      <c r="AY288" s="247" t="s">
        <v>127</v>
      </c>
    </row>
    <row r="289" s="13" customFormat="1">
      <c r="A289" s="13"/>
      <c r="B289" s="237"/>
      <c r="C289" s="238"/>
      <c r="D289" s="232" t="s">
        <v>138</v>
      </c>
      <c r="E289" s="239" t="s">
        <v>1</v>
      </c>
      <c r="F289" s="240" t="s">
        <v>1895</v>
      </c>
      <c r="G289" s="238"/>
      <c r="H289" s="241">
        <v>62.740000000000002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138</v>
      </c>
      <c r="AU289" s="247" t="s">
        <v>147</v>
      </c>
      <c r="AV289" s="13" t="s">
        <v>89</v>
      </c>
      <c r="AW289" s="13" t="s">
        <v>34</v>
      </c>
      <c r="AX289" s="13" t="s">
        <v>79</v>
      </c>
      <c r="AY289" s="247" t="s">
        <v>127</v>
      </c>
    </row>
    <row r="290" s="13" customFormat="1">
      <c r="A290" s="13"/>
      <c r="B290" s="237"/>
      <c r="C290" s="238"/>
      <c r="D290" s="232" t="s">
        <v>138</v>
      </c>
      <c r="E290" s="239" t="s">
        <v>1</v>
      </c>
      <c r="F290" s="240" t="s">
        <v>1896</v>
      </c>
      <c r="G290" s="238"/>
      <c r="H290" s="241">
        <v>34.216000000000001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138</v>
      </c>
      <c r="AU290" s="247" t="s">
        <v>147</v>
      </c>
      <c r="AV290" s="13" t="s">
        <v>89</v>
      </c>
      <c r="AW290" s="13" t="s">
        <v>34</v>
      </c>
      <c r="AX290" s="13" t="s">
        <v>79</v>
      </c>
      <c r="AY290" s="247" t="s">
        <v>127</v>
      </c>
    </row>
    <row r="291" s="13" customFormat="1">
      <c r="A291" s="13"/>
      <c r="B291" s="237"/>
      <c r="C291" s="238"/>
      <c r="D291" s="232" t="s">
        <v>138</v>
      </c>
      <c r="E291" s="239" t="s">
        <v>1</v>
      </c>
      <c r="F291" s="240" t="s">
        <v>1897</v>
      </c>
      <c r="G291" s="238"/>
      <c r="H291" s="241">
        <v>36.829999999999998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138</v>
      </c>
      <c r="AU291" s="247" t="s">
        <v>147</v>
      </c>
      <c r="AV291" s="13" t="s">
        <v>89</v>
      </c>
      <c r="AW291" s="13" t="s">
        <v>34</v>
      </c>
      <c r="AX291" s="13" t="s">
        <v>79</v>
      </c>
      <c r="AY291" s="247" t="s">
        <v>127</v>
      </c>
    </row>
    <row r="292" s="13" customFormat="1">
      <c r="A292" s="13"/>
      <c r="B292" s="237"/>
      <c r="C292" s="238"/>
      <c r="D292" s="232" t="s">
        <v>138</v>
      </c>
      <c r="E292" s="239" t="s">
        <v>1</v>
      </c>
      <c r="F292" s="240" t="s">
        <v>1898</v>
      </c>
      <c r="G292" s="238"/>
      <c r="H292" s="241">
        <v>54.673000000000002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138</v>
      </c>
      <c r="AU292" s="247" t="s">
        <v>147</v>
      </c>
      <c r="AV292" s="13" t="s">
        <v>89</v>
      </c>
      <c r="AW292" s="13" t="s">
        <v>34</v>
      </c>
      <c r="AX292" s="13" t="s">
        <v>79</v>
      </c>
      <c r="AY292" s="247" t="s">
        <v>127</v>
      </c>
    </row>
    <row r="293" s="13" customFormat="1">
      <c r="A293" s="13"/>
      <c r="B293" s="237"/>
      <c r="C293" s="238"/>
      <c r="D293" s="232" t="s">
        <v>138</v>
      </c>
      <c r="E293" s="239" t="s">
        <v>1</v>
      </c>
      <c r="F293" s="240" t="s">
        <v>1899</v>
      </c>
      <c r="G293" s="238"/>
      <c r="H293" s="241">
        <v>57.094999999999999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138</v>
      </c>
      <c r="AU293" s="247" t="s">
        <v>147</v>
      </c>
      <c r="AV293" s="13" t="s">
        <v>89</v>
      </c>
      <c r="AW293" s="13" t="s">
        <v>34</v>
      </c>
      <c r="AX293" s="13" t="s">
        <v>79</v>
      </c>
      <c r="AY293" s="247" t="s">
        <v>127</v>
      </c>
    </row>
    <row r="294" s="13" customFormat="1">
      <c r="A294" s="13"/>
      <c r="B294" s="237"/>
      <c r="C294" s="238"/>
      <c r="D294" s="232" t="s">
        <v>138</v>
      </c>
      <c r="E294" s="239" t="s">
        <v>1</v>
      </c>
      <c r="F294" s="240" t="s">
        <v>1900</v>
      </c>
      <c r="G294" s="238"/>
      <c r="H294" s="241">
        <v>25.065999999999999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138</v>
      </c>
      <c r="AU294" s="247" t="s">
        <v>147</v>
      </c>
      <c r="AV294" s="13" t="s">
        <v>89</v>
      </c>
      <c r="AW294" s="13" t="s">
        <v>34</v>
      </c>
      <c r="AX294" s="13" t="s">
        <v>79</v>
      </c>
      <c r="AY294" s="247" t="s">
        <v>127</v>
      </c>
    </row>
    <row r="295" s="13" customFormat="1">
      <c r="A295" s="13"/>
      <c r="B295" s="237"/>
      <c r="C295" s="238"/>
      <c r="D295" s="232" t="s">
        <v>138</v>
      </c>
      <c r="E295" s="239" t="s">
        <v>1</v>
      </c>
      <c r="F295" s="240" t="s">
        <v>1901</v>
      </c>
      <c r="G295" s="238"/>
      <c r="H295" s="241">
        <v>32.948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138</v>
      </c>
      <c r="AU295" s="247" t="s">
        <v>147</v>
      </c>
      <c r="AV295" s="13" t="s">
        <v>89</v>
      </c>
      <c r="AW295" s="13" t="s">
        <v>34</v>
      </c>
      <c r="AX295" s="13" t="s">
        <v>79</v>
      </c>
      <c r="AY295" s="247" t="s">
        <v>127</v>
      </c>
    </row>
    <row r="296" s="13" customFormat="1">
      <c r="A296" s="13"/>
      <c r="B296" s="237"/>
      <c r="C296" s="238"/>
      <c r="D296" s="232" t="s">
        <v>138</v>
      </c>
      <c r="E296" s="239" t="s">
        <v>1</v>
      </c>
      <c r="F296" s="240" t="s">
        <v>1902</v>
      </c>
      <c r="G296" s="238"/>
      <c r="H296" s="241">
        <v>44.045999999999999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138</v>
      </c>
      <c r="AU296" s="247" t="s">
        <v>147</v>
      </c>
      <c r="AV296" s="13" t="s">
        <v>89</v>
      </c>
      <c r="AW296" s="13" t="s">
        <v>34</v>
      </c>
      <c r="AX296" s="13" t="s">
        <v>79</v>
      </c>
      <c r="AY296" s="247" t="s">
        <v>127</v>
      </c>
    </row>
    <row r="297" s="13" customFormat="1">
      <c r="A297" s="13"/>
      <c r="B297" s="237"/>
      <c r="C297" s="238"/>
      <c r="D297" s="232" t="s">
        <v>138</v>
      </c>
      <c r="E297" s="239" t="s">
        <v>1</v>
      </c>
      <c r="F297" s="240" t="s">
        <v>1903</v>
      </c>
      <c r="G297" s="238"/>
      <c r="H297" s="241">
        <v>23.760999999999999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138</v>
      </c>
      <c r="AU297" s="247" t="s">
        <v>147</v>
      </c>
      <c r="AV297" s="13" t="s">
        <v>89</v>
      </c>
      <c r="AW297" s="13" t="s">
        <v>34</v>
      </c>
      <c r="AX297" s="13" t="s">
        <v>79</v>
      </c>
      <c r="AY297" s="247" t="s">
        <v>127</v>
      </c>
    </row>
    <row r="298" s="13" customFormat="1">
      <c r="A298" s="13"/>
      <c r="B298" s="237"/>
      <c r="C298" s="238"/>
      <c r="D298" s="232" t="s">
        <v>138</v>
      </c>
      <c r="E298" s="239" t="s">
        <v>1</v>
      </c>
      <c r="F298" s="240" t="s">
        <v>1904</v>
      </c>
      <c r="G298" s="238"/>
      <c r="H298" s="241">
        <v>14.414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138</v>
      </c>
      <c r="AU298" s="247" t="s">
        <v>147</v>
      </c>
      <c r="AV298" s="13" t="s">
        <v>89</v>
      </c>
      <c r="AW298" s="13" t="s">
        <v>34</v>
      </c>
      <c r="AX298" s="13" t="s">
        <v>79</v>
      </c>
      <c r="AY298" s="247" t="s">
        <v>127</v>
      </c>
    </row>
    <row r="299" s="15" customFormat="1">
      <c r="A299" s="15"/>
      <c r="B299" s="262"/>
      <c r="C299" s="263"/>
      <c r="D299" s="232" t="s">
        <v>138</v>
      </c>
      <c r="E299" s="264" t="s">
        <v>1</v>
      </c>
      <c r="F299" s="265" t="s">
        <v>280</v>
      </c>
      <c r="G299" s="263"/>
      <c r="H299" s="266">
        <v>500.18199999999996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2" t="s">
        <v>138</v>
      </c>
      <c r="AU299" s="272" t="s">
        <v>147</v>
      </c>
      <c r="AV299" s="15" t="s">
        <v>147</v>
      </c>
      <c r="AW299" s="15" t="s">
        <v>34</v>
      </c>
      <c r="AX299" s="15" t="s">
        <v>79</v>
      </c>
      <c r="AY299" s="272" t="s">
        <v>127</v>
      </c>
    </row>
    <row r="300" s="13" customFormat="1">
      <c r="A300" s="13"/>
      <c r="B300" s="237"/>
      <c r="C300" s="238"/>
      <c r="D300" s="232" t="s">
        <v>138</v>
      </c>
      <c r="E300" s="239" t="s">
        <v>1</v>
      </c>
      <c r="F300" s="240" t="s">
        <v>1905</v>
      </c>
      <c r="G300" s="238"/>
      <c r="H300" s="241">
        <v>11.063000000000001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138</v>
      </c>
      <c r="AU300" s="247" t="s">
        <v>147</v>
      </c>
      <c r="AV300" s="13" t="s">
        <v>89</v>
      </c>
      <c r="AW300" s="13" t="s">
        <v>34</v>
      </c>
      <c r="AX300" s="13" t="s">
        <v>79</v>
      </c>
      <c r="AY300" s="247" t="s">
        <v>127</v>
      </c>
    </row>
    <row r="301" s="13" customFormat="1">
      <c r="A301" s="13"/>
      <c r="B301" s="237"/>
      <c r="C301" s="238"/>
      <c r="D301" s="232" t="s">
        <v>138</v>
      </c>
      <c r="E301" s="239" t="s">
        <v>1</v>
      </c>
      <c r="F301" s="240" t="s">
        <v>1906</v>
      </c>
      <c r="G301" s="238"/>
      <c r="H301" s="241">
        <v>0.94499999999999995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138</v>
      </c>
      <c r="AU301" s="247" t="s">
        <v>147</v>
      </c>
      <c r="AV301" s="13" t="s">
        <v>89</v>
      </c>
      <c r="AW301" s="13" t="s">
        <v>34</v>
      </c>
      <c r="AX301" s="13" t="s">
        <v>79</v>
      </c>
      <c r="AY301" s="247" t="s">
        <v>127</v>
      </c>
    </row>
    <row r="302" s="15" customFormat="1">
      <c r="A302" s="15"/>
      <c r="B302" s="262"/>
      <c r="C302" s="263"/>
      <c r="D302" s="232" t="s">
        <v>138</v>
      </c>
      <c r="E302" s="264" t="s">
        <v>1</v>
      </c>
      <c r="F302" s="265" t="s">
        <v>280</v>
      </c>
      <c r="G302" s="263"/>
      <c r="H302" s="266">
        <v>12.008000000000001</v>
      </c>
      <c r="I302" s="267"/>
      <c r="J302" s="263"/>
      <c r="K302" s="263"/>
      <c r="L302" s="268"/>
      <c r="M302" s="269"/>
      <c r="N302" s="270"/>
      <c r="O302" s="270"/>
      <c r="P302" s="270"/>
      <c r="Q302" s="270"/>
      <c r="R302" s="270"/>
      <c r="S302" s="270"/>
      <c r="T302" s="27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2" t="s">
        <v>138</v>
      </c>
      <c r="AU302" s="272" t="s">
        <v>147</v>
      </c>
      <c r="AV302" s="15" t="s">
        <v>147</v>
      </c>
      <c r="AW302" s="15" t="s">
        <v>34</v>
      </c>
      <c r="AX302" s="15" t="s">
        <v>79</v>
      </c>
      <c r="AY302" s="272" t="s">
        <v>127</v>
      </c>
    </row>
    <row r="303" s="14" customFormat="1">
      <c r="A303" s="14"/>
      <c r="B303" s="248"/>
      <c r="C303" s="249"/>
      <c r="D303" s="232" t="s">
        <v>138</v>
      </c>
      <c r="E303" s="250" t="s">
        <v>1</v>
      </c>
      <c r="F303" s="251" t="s">
        <v>176</v>
      </c>
      <c r="G303" s="249"/>
      <c r="H303" s="252">
        <v>512.18999999999994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138</v>
      </c>
      <c r="AU303" s="258" t="s">
        <v>147</v>
      </c>
      <c r="AV303" s="14" t="s">
        <v>134</v>
      </c>
      <c r="AW303" s="14" t="s">
        <v>34</v>
      </c>
      <c r="AX303" s="14" t="s">
        <v>87</v>
      </c>
      <c r="AY303" s="258" t="s">
        <v>127</v>
      </c>
    </row>
    <row r="304" s="2" customFormat="1">
      <c r="A304" s="39"/>
      <c r="B304" s="40"/>
      <c r="C304" s="219" t="s">
        <v>474</v>
      </c>
      <c r="D304" s="219" t="s">
        <v>130</v>
      </c>
      <c r="E304" s="220" t="s">
        <v>698</v>
      </c>
      <c r="F304" s="221" t="s">
        <v>699</v>
      </c>
      <c r="G304" s="222" t="s">
        <v>205</v>
      </c>
      <c r="H304" s="223">
        <v>297.15899999999999</v>
      </c>
      <c r="I304" s="224"/>
      <c r="J304" s="225">
        <f>ROUND(I304*H304,2)</f>
        <v>0</v>
      </c>
      <c r="K304" s="221" t="s">
        <v>1</v>
      </c>
      <c r="L304" s="45"/>
      <c r="M304" s="226" t="s">
        <v>1</v>
      </c>
      <c r="N304" s="227" t="s">
        <v>44</v>
      </c>
      <c r="O304" s="92"/>
      <c r="P304" s="228">
        <f>O304*H304</f>
        <v>0</v>
      </c>
      <c r="Q304" s="228">
        <v>0.0030000000000000001</v>
      </c>
      <c r="R304" s="228">
        <f>Q304*H304</f>
        <v>0.89147699999999996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134</v>
      </c>
      <c r="AT304" s="230" t="s">
        <v>130</v>
      </c>
      <c r="AU304" s="230" t="s">
        <v>147</v>
      </c>
      <c r="AY304" s="18" t="s">
        <v>127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87</v>
      </c>
      <c r="BK304" s="231">
        <f>ROUND(I304*H304,2)</f>
        <v>0</v>
      </c>
      <c r="BL304" s="18" t="s">
        <v>134</v>
      </c>
      <c r="BM304" s="230" t="s">
        <v>1907</v>
      </c>
    </row>
    <row r="305" s="2" customFormat="1">
      <c r="A305" s="39"/>
      <c r="B305" s="40"/>
      <c r="C305" s="41"/>
      <c r="D305" s="232" t="s">
        <v>136</v>
      </c>
      <c r="E305" s="41"/>
      <c r="F305" s="233" t="s">
        <v>701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136</v>
      </c>
      <c r="AU305" s="18" t="s">
        <v>147</v>
      </c>
    </row>
    <row r="306" s="13" customFormat="1">
      <c r="A306" s="13"/>
      <c r="B306" s="237"/>
      <c r="C306" s="238"/>
      <c r="D306" s="232" t="s">
        <v>138</v>
      </c>
      <c r="E306" s="239" t="s">
        <v>1</v>
      </c>
      <c r="F306" s="240" t="s">
        <v>1908</v>
      </c>
      <c r="G306" s="238"/>
      <c r="H306" s="241">
        <v>54.409999999999997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138</v>
      </c>
      <c r="AU306" s="247" t="s">
        <v>147</v>
      </c>
      <c r="AV306" s="13" t="s">
        <v>89</v>
      </c>
      <c r="AW306" s="13" t="s">
        <v>34</v>
      </c>
      <c r="AX306" s="13" t="s">
        <v>79</v>
      </c>
      <c r="AY306" s="247" t="s">
        <v>127</v>
      </c>
    </row>
    <row r="307" s="13" customFormat="1">
      <c r="A307" s="13"/>
      <c r="B307" s="237"/>
      <c r="C307" s="238"/>
      <c r="D307" s="232" t="s">
        <v>138</v>
      </c>
      <c r="E307" s="239" t="s">
        <v>1</v>
      </c>
      <c r="F307" s="240" t="s">
        <v>1909</v>
      </c>
      <c r="G307" s="238"/>
      <c r="H307" s="241">
        <v>47.253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138</v>
      </c>
      <c r="AU307" s="247" t="s">
        <v>147</v>
      </c>
      <c r="AV307" s="13" t="s">
        <v>89</v>
      </c>
      <c r="AW307" s="13" t="s">
        <v>34</v>
      </c>
      <c r="AX307" s="13" t="s">
        <v>79</v>
      </c>
      <c r="AY307" s="247" t="s">
        <v>127</v>
      </c>
    </row>
    <row r="308" s="13" customFormat="1">
      <c r="A308" s="13"/>
      <c r="B308" s="237"/>
      <c r="C308" s="238"/>
      <c r="D308" s="232" t="s">
        <v>138</v>
      </c>
      <c r="E308" s="239" t="s">
        <v>1</v>
      </c>
      <c r="F308" s="240" t="s">
        <v>1910</v>
      </c>
      <c r="G308" s="238"/>
      <c r="H308" s="241">
        <v>53.723999999999997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138</v>
      </c>
      <c r="AU308" s="247" t="s">
        <v>147</v>
      </c>
      <c r="AV308" s="13" t="s">
        <v>89</v>
      </c>
      <c r="AW308" s="13" t="s">
        <v>34</v>
      </c>
      <c r="AX308" s="13" t="s">
        <v>79</v>
      </c>
      <c r="AY308" s="247" t="s">
        <v>127</v>
      </c>
    </row>
    <row r="309" s="13" customFormat="1">
      <c r="A309" s="13"/>
      <c r="B309" s="237"/>
      <c r="C309" s="238"/>
      <c r="D309" s="232" t="s">
        <v>138</v>
      </c>
      <c r="E309" s="239" t="s">
        <v>1</v>
      </c>
      <c r="F309" s="240" t="s">
        <v>1911</v>
      </c>
      <c r="G309" s="238"/>
      <c r="H309" s="241">
        <v>9.7200000000000006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138</v>
      </c>
      <c r="AU309" s="247" t="s">
        <v>147</v>
      </c>
      <c r="AV309" s="13" t="s">
        <v>89</v>
      </c>
      <c r="AW309" s="13" t="s">
        <v>34</v>
      </c>
      <c r="AX309" s="13" t="s">
        <v>79</v>
      </c>
      <c r="AY309" s="247" t="s">
        <v>127</v>
      </c>
    </row>
    <row r="310" s="13" customFormat="1">
      <c r="A310" s="13"/>
      <c r="B310" s="237"/>
      <c r="C310" s="238"/>
      <c r="D310" s="232" t="s">
        <v>138</v>
      </c>
      <c r="E310" s="239" t="s">
        <v>1</v>
      </c>
      <c r="F310" s="240" t="s">
        <v>1912</v>
      </c>
      <c r="G310" s="238"/>
      <c r="H310" s="241">
        <v>31.724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138</v>
      </c>
      <c r="AU310" s="247" t="s">
        <v>147</v>
      </c>
      <c r="AV310" s="13" t="s">
        <v>89</v>
      </c>
      <c r="AW310" s="13" t="s">
        <v>34</v>
      </c>
      <c r="AX310" s="13" t="s">
        <v>79</v>
      </c>
      <c r="AY310" s="247" t="s">
        <v>127</v>
      </c>
    </row>
    <row r="311" s="13" customFormat="1">
      <c r="A311" s="13"/>
      <c r="B311" s="237"/>
      <c r="C311" s="238"/>
      <c r="D311" s="232" t="s">
        <v>138</v>
      </c>
      <c r="E311" s="239" t="s">
        <v>1</v>
      </c>
      <c r="F311" s="240" t="s">
        <v>1913</v>
      </c>
      <c r="G311" s="238"/>
      <c r="H311" s="241">
        <v>14.58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138</v>
      </c>
      <c r="AU311" s="247" t="s">
        <v>147</v>
      </c>
      <c r="AV311" s="13" t="s">
        <v>89</v>
      </c>
      <c r="AW311" s="13" t="s">
        <v>34</v>
      </c>
      <c r="AX311" s="13" t="s">
        <v>79</v>
      </c>
      <c r="AY311" s="247" t="s">
        <v>127</v>
      </c>
    </row>
    <row r="312" s="13" customFormat="1">
      <c r="A312" s="13"/>
      <c r="B312" s="237"/>
      <c r="C312" s="238"/>
      <c r="D312" s="232" t="s">
        <v>138</v>
      </c>
      <c r="E312" s="239" t="s">
        <v>1</v>
      </c>
      <c r="F312" s="240" t="s">
        <v>1914</v>
      </c>
      <c r="G312" s="238"/>
      <c r="H312" s="241">
        <v>15.210000000000001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138</v>
      </c>
      <c r="AU312" s="247" t="s">
        <v>147</v>
      </c>
      <c r="AV312" s="13" t="s">
        <v>89</v>
      </c>
      <c r="AW312" s="13" t="s">
        <v>34</v>
      </c>
      <c r="AX312" s="13" t="s">
        <v>79</v>
      </c>
      <c r="AY312" s="247" t="s">
        <v>127</v>
      </c>
    </row>
    <row r="313" s="13" customFormat="1">
      <c r="A313" s="13"/>
      <c r="B313" s="237"/>
      <c r="C313" s="238"/>
      <c r="D313" s="232" t="s">
        <v>138</v>
      </c>
      <c r="E313" s="239" t="s">
        <v>1</v>
      </c>
      <c r="F313" s="240" t="s">
        <v>1915</v>
      </c>
      <c r="G313" s="238"/>
      <c r="H313" s="241">
        <v>6.9299999999999997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138</v>
      </c>
      <c r="AU313" s="247" t="s">
        <v>147</v>
      </c>
      <c r="AV313" s="13" t="s">
        <v>89</v>
      </c>
      <c r="AW313" s="13" t="s">
        <v>34</v>
      </c>
      <c r="AX313" s="13" t="s">
        <v>79</v>
      </c>
      <c r="AY313" s="247" t="s">
        <v>127</v>
      </c>
    </row>
    <row r="314" s="13" customFormat="1">
      <c r="A314" s="13"/>
      <c r="B314" s="237"/>
      <c r="C314" s="238"/>
      <c r="D314" s="232" t="s">
        <v>138</v>
      </c>
      <c r="E314" s="239" t="s">
        <v>1</v>
      </c>
      <c r="F314" s="240" t="s">
        <v>1916</v>
      </c>
      <c r="G314" s="238"/>
      <c r="H314" s="241">
        <v>27.75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138</v>
      </c>
      <c r="AU314" s="247" t="s">
        <v>147</v>
      </c>
      <c r="AV314" s="13" t="s">
        <v>89</v>
      </c>
      <c r="AW314" s="13" t="s">
        <v>34</v>
      </c>
      <c r="AX314" s="13" t="s">
        <v>79</v>
      </c>
      <c r="AY314" s="247" t="s">
        <v>127</v>
      </c>
    </row>
    <row r="315" s="13" customFormat="1">
      <c r="A315" s="13"/>
      <c r="B315" s="237"/>
      <c r="C315" s="238"/>
      <c r="D315" s="232" t="s">
        <v>138</v>
      </c>
      <c r="E315" s="239" t="s">
        <v>1</v>
      </c>
      <c r="F315" s="240" t="s">
        <v>1917</v>
      </c>
      <c r="G315" s="238"/>
      <c r="H315" s="241">
        <v>12.6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138</v>
      </c>
      <c r="AU315" s="247" t="s">
        <v>147</v>
      </c>
      <c r="AV315" s="13" t="s">
        <v>89</v>
      </c>
      <c r="AW315" s="13" t="s">
        <v>34</v>
      </c>
      <c r="AX315" s="13" t="s">
        <v>79</v>
      </c>
      <c r="AY315" s="247" t="s">
        <v>127</v>
      </c>
    </row>
    <row r="316" s="13" customFormat="1">
      <c r="A316" s="13"/>
      <c r="B316" s="237"/>
      <c r="C316" s="238"/>
      <c r="D316" s="232" t="s">
        <v>138</v>
      </c>
      <c r="E316" s="239" t="s">
        <v>1</v>
      </c>
      <c r="F316" s="240" t="s">
        <v>1918</v>
      </c>
      <c r="G316" s="238"/>
      <c r="H316" s="241">
        <v>7.0199999999999996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138</v>
      </c>
      <c r="AU316" s="247" t="s">
        <v>147</v>
      </c>
      <c r="AV316" s="13" t="s">
        <v>89</v>
      </c>
      <c r="AW316" s="13" t="s">
        <v>34</v>
      </c>
      <c r="AX316" s="13" t="s">
        <v>79</v>
      </c>
      <c r="AY316" s="247" t="s">
        <v>127</v>
      </c>
    </row>
    <row r="317" s="13" customFormat="1">
      <c r="A317" s="13"/>
      <c r="B317" s="237"/>
      <c r="C317" s="238"/>
      <c r="D317" s="232" t="s">
        <v>138</v>
      </c>
      <c r="E317" s="239" t="s">
        <v>1</v>
      </c>
      <c r="F317" s="240" t="s">
        <v>1919</v>
      </c>
      <c r="G317" s="238"/>
      <c r="H317" s="241">
        <v>4.2300000000000004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138</v>
      </c>
      <c r="AU317" s="247" t="s">
        <v>147</v>
      </c>
      <c r="AV317" s="13" t="s">
        <v>89</v>
      </c>
      <c r="AW317" s="13" t="s">
        <v>34</v>
      </c>
      <c r="AX317" s="13" t="s">
        <v>79</v>
      </c>
      <c r="AY317" s="247" t="s">
        <v>127</v>
      </c>
    </row>
    <row r="318" s="15" customFormat="1">
      <c r="A318" s="15"/>
      <c r="B318" s="262"/>
      <c r="C318" s="263"/>
      <c r="D318" s="232" t="s">
        <v>138</v>
      </c>
      <c r="E318" s="264" t="s">
        <v>1</v>
      </c>
      <c r="F318" s="265" t="s">
        <v>280</v>
      </c>
      <c r="G318" s="263"/>
      <c r="H318" s="266">
        <v>285.15100000000007</v>
      </c>
      <c r="I318" s="267"/>
      <c r="J318" s="263"/>
      <c r="K318" s="263"/>
      <c r="L318" s="268"/>
      <c r="M318" s="269"/>
      <c r="N318" s="270"/>
      <c r="O318" s="270"/>
      <c r="P318" s="270"/>
      <c r="Q318" s="270"/>
      <c r="R318" s="270"/>
      <c r="S318" s="270"/>
      <c r="T318" s="27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2" t="s">
        <v>138</v>
      </c>
      <c r="AU318" s="272" t="s">
        <v>147</v>
      </c>
      <c r="AV318" s="15" t="s">
        <v>147</v>
      </c>
      <c r="AW318" s="15" t="s">
        <v>34</v>
      </c>
      <c r="AX318" s="15" t="s">
        <v>79</v>
      </c>
      <c r="AY318" s="272" t="s">
        <v>127</v>
      </c>
    </row>
    <row r="319" s="13" customFormat="1">
      <c r="A319" s="13"/>
      <c r="B319" s="237"/>
      <c r="C319" s="238"/>
      <c r="D319" s="232" t="s">
        <v>138</v>
      </c>
      <c r="E319" s="239" t="s">
        <v>1</v>
      </c>
      <c r="F319" s="240" t="s">
        <v>1905</v>
      </c>
      <c r="G319" s="238"/>
      <c r="H319" s="241">
        <v>11.063000000000001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138</v>
      </c>
      <c r="AU319" s="247" t="s">
        <v>147</v>
      </c>
      <c r="AV319" s="13" t="s">
        <v>89</v>
      </c>
      <c r="AW319" s="13" t="s">
        <v>34</v>
      </c>
      <c r="AX319" s="13" t="s">
        <v>79</v>
      </c>
      <c r="AY319" s="247" t="s">
        <v>127</v>
      </c>
    </row>
    <row r="320" s="13" customFormat="1">
      <c r="A320" s="13"/>
      <c r="B320" s="237"/>
      <c r="C320" s="238"/>
      <c r="D320" s="232" t="s">
        <v>138</v>
      </c>
      <c r="E320" s="239" t="s">
        <v>1</v>
      </c>
      <c r="F320" s="240" t="s">
        <v>1906</v>
      </c>
      <c r="G320" s="238"/>
      <c r="H320" s="241">
        <v>0.94499999999999995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138</v>
      </c>
      <c r="AU320" s="247" t="s">
        <v>147</v>
      </c>
      <c r="AV320" s="13" t="s">
        <v>89</v>
      </c>
      <c r="AW320" s="13" t="s">
        <v>34</v>
      </c>
      <c r="AX320" s="13" t="s">
        <v>79</v>
      </c>
      <c r="AY320" s="247" t="s">
        <v>127</v>
      </c>
    </row>
    <row r="321" s="15" customFormat="1">
      <c r="A321" s="15"/>
      <c r="B321" s="262"/>
      <c r="C321" s="263"/>
      <c r="D321" s="232" t="s">
        <v>138</v>
      </c>
      <c r="E321" s="264" t="s">
        <v>1</v>
      </c>
      <c r="F321" s="265" t="s">
        <v>280</v>
      </c>
      <c r="G321" s="263"/>
      <c r="H321" s="266">
        <v>12.008000000000001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2" t="s">
        <v>138</v>
      </c>
      <c r="AU321" s="272" t="s">
        <v>147</v>
      </c>
      <c r="AV321" s="15" t="s">
        <v>147</v>
      </c>
      <c r="AW321" s="15" t="s">
        <v>34</v>
      </c>
      <c r="AX321" s="15" t="s">
        <v>79</v>
      </c>
      <c r="AY321" s="272" t="s">
        <v>127</v>
      </c>
    </row>
    <row r="322" s="14" customFormat="1">
      <c r="A322" s="14"/>
      <c r="B322" s="248"/>
      <c r="C322" s="249"/>
      <c r="D322" s="232" t="s">
        <v>138</v>
      </c>
      <c r="E322" s="250" t="s">
        <v>1</v>
      </c>
      <c r="F322" s="251" t="s">
        <v>176</v>
      </c>
      <c r="G322" s="249"/>
      <c r="H322" s="252">
        <v>297.15900000000005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138</v>
      </c>
      <c r="AU322" s="258" t="s">
        <v>147</v>
      </c>
      <c r="AV322" s="14" t="s">
        <v>134</v>
      </c>
      <c r="AW322" s="14" t="s">
        <v>34</v>
      </c>
      <c r="AX322" s="14" t="s">
        <v>87</v>
      </c>
      <c r="AY322" s="258" t="s">
        <v>127</v>
      </c>
    </row>
    <row r="323" s="2" customFormat="1">
      <c r="A323" s="39"/>
      <c r="B323" s="40"/>
      <c r="C323" s="219" t="s">
        <v>479</v>
      </c>
      <c r="D323" s="219" t="s">
        <v>130</v>
      </c>
      <c r="E323" s="220" t="s">
        <v>726</v>
      </c>
      <c r="F323" s="221" t="s">
        <v>727</v>
      </c>
      <c r="G323" s="222" t="s">
        <v>205</v>
      </c>
      <c r="H323" s="223">
        <v>182.981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44</v>
      </c>
      <c r="O323" s="92"/>
      <c r="P323" s="228">
        <f>O323*H323</f>
        <v>0</v>
      </c>
      <c r="Q323" s="228">
        <v>0.013650000000000001</v>
      </c>
      <c r="R323" s="228">
        <f>Q323*H323</f>
        <v>2.49769065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134</v>
      </c>
      <c r="AT323" s="230" t="s">
        <v>130</v>
      </c>
      <c r="AU323" s="230" t="s">
        <v>147</v>
      </c>
      <c r="AY323" s="18" t="s">
        <v>127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87</v>
      </c>
      <c r="BK323" s="231">
        <f>ROUND(I323*H323,2)</f>
        <v>0</v>
      </c>
      <c r="BL323" s="18" t="s">
        <v>134</v>
      </c>
      <c r="BM323" s="230" t="s">
        <v>1920</v>
      </c>
    </row>
    <row r="324" s="2" customFormat="1">
      <c r="A324" s="39"/>
      <c r="B324" s="40"/>
      <c r="C324" s="41"/>
      <c r="D324" s="232" t="s">
        <v>136</v>
      </c>
      <c r="E324" s="41"/>
      <c r="F324" s="233" t="s">
        <v>729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136</v>
      </c>
      <c r="AU324" s="18" t="s">
        <v>147</v>
      </c>
    </row>
    <row r="325" s="13" customFormat="1">
      <c r="A325" s="13"/>
      <c r="B325" s="237"/>
      <c r="C325" s="238"/>
      <c r="D325" s="232" t="s">
        <v>138</v>
      </c>
      <c r="E325" s="239" t="s">
        <v>1</v>
      </c>
      <c r="F325" s="240" t="s">
        <v>1921</v>
      </c>
      <c r="G325" s="238"/>
      <c r="H325" s="241">
        <v>24.495999999999999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138</v>
      </c>
      <c r="AU325" s="247" t="s">
        <v>147</v>
      </c>
      <c r="AV325" s="13" t="s">
        <v>89</v>
      </c>
      <c r="AW325" s="13" t="s">
        <v>34</v>
      </c>
      <c r="AX325" s="13" t="s">
        <v>79</v>
      </c>
      <c r="AY325" s="247" t="s">
        <v>127</v>
      </c>
    </row>
    <row r="326" s="13" customFormat="1">
      <c r="A326" s="13"/>
      <c r="B326" s="237"/>
      <c r="C326" s="238"/>
      <c r="D326" s="232" t="s">
        <v>138</v>
      </c>
      <c r="E326" s="239" t="s">
        <v>1</v>
      </c>
      <c r="F326" s="240" t="s">
        <v>1922</v>
      </c>
      <c r="G326" s="238"/>
      <c r="H326" s="241">
        <v>40.093000000000004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138</v>
      </c>
      <c r="AU326" s="247" t="s">
        <v>147</v>
      </c>
      <c r="AV326" s="13" t="s">
        <v>89</v>
      </c>
      <c r="AW326" s="13" t="s">
        <v>34</v>
      </c>
      <c r="AX326" s="13" t="s">
        <v>79</v>
      </c>
      <c r="AY326" s="247" t="s">
        <v>127</v>
      </c>
    </row>
    <row r="327" s="13" customFormat="1">
      <c r="A327" s="13"/>
      <c r="B327" s="237"/>
      <c r="C327" s="238"/>
      <c r="D327" s="232" t="s">
        <v>138</v>
      </c>
      <c r="E327" s="239" t="s">
        <v>1</v>
      </c>
      <c r="F327" s="240" t="s">
        <v>1923</v>
      </c>
      <c r="G327" s="238"/>
      <c r="H327" s="241">
        <v>41.884999999999998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138</v>
      </c>
      <c r="AU327" s="247" t="s">
        <v>147</v>
      </c>
      <c r="AV327" s="13" t="s">
        <v>89</v>
      </c>
      <c r="AW327" s="13" t="s">
        <v>34</v>
      </c>
      <c r="AX327" s="13" t="s">
        <v>79</v>
      </c>
      <c r="AY327" s="247" t="s">
        <v>127</v>
      </c>
    </row>
    <row r="328" s="13" customFormat="1">
      <c r="A328" s="13"/>
      <c r="B328" s="237"/>
      <c r="C328" s="238"/>
      <c r="D328" s="232" t="s">
        <v>138</v>
      </c>
      <c r="E328" s="239" t="s">
        <v>1</v>
      </c>
      <c r="F328" s="240" t="s">
        <v>1924</v>
      </c>
      <c r="G328" s="238"/>
      <c r="H328" s="241">
        <v>18.135999999999999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138</v>
      </c>
      <c r="AU328" s="247" t="s">
        <v>147</v>
      </c>
      <c r="AV328" s="13" t="s">
        <v>89</v>
      </c>
      <c r="AW328" s="13" t="s">
        <v>34</v>
      </c>
      <c r="AX328" s="13" t="s">
        <v>79</v>
      </c>
      <c r="AY328" s="247" t="s">
        <v>127</v>
      </c>
    </row>
    <row r="329" s="13" customFormat="1">
      <c r="A329" s="13"/>
      <c r="B329" s="237"/>
      <c r="C329" s="238"/>
      <c r="D329" s="232" t="s">
        <v>138</v>
      </c>
      <c r="E329" s="239" t="s">
        <v>1</v>
      </c>
      <c r="F329" s="240" t="s">
        <v>1925</v>
      </c>
      <c r="G329" s="238"/>
      <c r="H329" s="241">
        <v>31.446000000000002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138</v>
      </c>
      <c r="AU329" s="247" t="s">
        <v>147</v>
      </c>
      <c r="AV329" s="13" t="s">
        <v>89</v>
      </c>
      <c r="AW329" s="13" t="s">
        <v>34</v>
      </c>
      <c r="AX329" s="13" t="s">
        <v>79</v>
      </c>
      <c r="AY329" s="247" t="s">
        <v>127</v>
      </c>
    </row>
    <row r="330" s="13" customFormat="1">
      <c r="A330" s="13"/>
      <c r="B330" s="237"/>
      <c r="C330" s="238"/>
      <c r="D330" s="232" t="s">
        <v>138</v>
      </c>
      <c r="E330" s="239" t="s">
        <v>1</v>
      </c>
      <c r="F330" s="240" t="s">
        <v>1926</v>
      </c>
      <c r="G330" s="238"/>
      <c r="H330" s="241">
        <v>16.741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138</v>
      </c>
      <c r="AU330" s="247" t="s">
        <v>147</v>
      </c>
      <c r="AV330" s="13" t="s">
        <v>89</v>
      </c>
      <c r="AW330" s="13" t="s">
        <v>34</v>
      </c>
      <c r="AX330" s="13" t="s">
        <v>79</v>
      </c>
      <c r="AY330" s="247" t="s">
        <v>127</v>
      </c>
    </row>
    <row r="331" s="13" customFormat="1">
      <c r="A331" s="13"/>
      <c r="B331" s="237"/>
      <c r="C331" s="238"/>
      <c r="D331" s="232" t="s">
        <v>138</v>
      </c>
      <c r="E331" s="239" t="s">
        <v>1</v>
      </c>
      <c r="F331" s="240" t="s">
        <v>1927</v>
      </c>
      <c r="G331" s="238"/>
      <c r="H331" s="241">
        <v>10.183999999999999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138</v>
      </c>
      <c r="AU331" s="247" t="s">
        <v>147</v>
      </c>
      <c r="AV331" s="13" t="s">
        <v>89</v>
      </c>
      <c r="AW331" s="13" t="s">
        <v>34</v>
      </c>
      <c r="AX331" s="13" t="s">
        <v>79</v>
      </c>
      <c r="AY331" s="247" t="s">
        <v>127</v>
      </c>
    </row>
    <row r="332" s="14" customFormat="1">
      <c r="A332" s="14"/>
      <c r="B332" s="248"/>
      <c r="C332" s="249"/>
      <c r="D332" s="232" t="s">
        <v>138</v>
      </c>
      <c r="E332" s="250" t="s">
        <v>1</v>
      </c>
      <c r="F332" s="251" t="s">
        <v>176</v>
      </c>
      <c r="G332" s="249"/>
      <c r="H332" s="252">
        <v>182.98099999999997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138</v>
      </c>
      <c r="AU332" s="258" t="s">
        <v>147</v>
      </c>
      <c r="AV332" s="14" t="s">
        <v>134</v>
      </c>
      <c r="AW332" s="14" t="s">
        <v>34</v>
      </c>
      <c r="AX332" s="14" t="s">
        <v>87</v>
      </c>
      <c r="AY332" s="258" t="s">
        <v>127</v>
      </c>
    </row>
    <row r="333" s="2" customFormat="1">
      <c r="A333" s="39"/>
      <c r="B333" s="40"/>
      <c r="C333" s="219" t="s">
        <v>484</v>
      </c>
      <c r="D333" s="219" t="s">
        <v>130</v>
      </c>
      <c r="E333" s="220" t="s">
        <v>737</v>
      </c>
      <c r="F333" s="221" t="s">
        <v>738</v>
      </c>
      <c r="G333" s="222" t="s">
        <v>205</v>
      </c>
      <c r="H333" s="223">
        <v>329.209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44</v>
      </c>
      <c r="O333" s="92"/>
      <c r="P333" s="228">
        <f>O333*H333</f>
        <v>0</v>
      </c>
      <c r="Q333" s="228">
        <v>0.013599999999999999</v>
      </c>
      <c r="R333" s="228">
        <f>Q333*H333</f>
        <v>4.4772423999999997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134</v>
      </c>
      <c r="AT333" s="230" t="s">
        <v>130</v>
      </c>
      <c r="AU333" s="230" t="s">
        <v>147</v>
      </c>
      <c r="AY333" s="18" t="s">
        <v>127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87</v>
      </c>
      <c r="BK333" s="231">
        <f>ROUND(I333*H333,2)</f>
        <v>0</v>
      </c>
      <c r="BL333" s="18" t="s">
        <v>134</v>
      </c>
      <c r="BM333" s="230" t="s">
        <v>1928</v>
      </c>
    </row>
    <row r="334" s="2" customFormat="1">
      <c r="A334" s="39"/>
      <c r="B334" s="40"/>
      <c r="C334" s="41"/>
      <c r="D334" s="232" t="s">
        <v>136</v>
      </c>
      <c r="E334" s="41"/>
      <c r="F334" s="233" t="s">
        <v>740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136</v>
      </c>
      <c r="AU334" s="18" t="s">
        <v>147</v>
      </c>
    </row>
    <row r="335" s="13" customFormat="1">
      <c r="A335" s="13"/>
      <c r="B335" s="237"/>
      <c r="C335" s="238"/>
      <c r="D335" s="232" t="s">
        <v>138</v>
      </c>
      <c r="E335" s="239" t="s">
        <v>1</v>
      </c>
      <c r="F335" s="240" t="s">
        <v>1893</v>
      </c>
      <c r="G335" s="238"/>
      <c r="H335" s="241">
        <v>64.483999999999995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138</v>
      </c>
      <c r="AU335" s="247" t="s">
        <v>147</v>
      </c>
      <c r="AV335" s="13" t="s">
        <v>89</v>
      </c>
      <c r="AW335" s="13" t="s">
        <v>34</v>
      </c>
      <c r="AX335" s="13" t="s">
        <v>79</v>
      </c>
      <c r="AY335" s="247" t="s">
        <v>127</v>
      </c>
    </row>
    <row r="336" s="13" customFormat="1">
      <c r="A336" s="13"/>
      <c r="B336" s="237"/>
      <c r="C336" s="238"/>
      <c r="D336" s="232" t="s">
        <v>138</v>
      </c>
      <c r="E336" s="239" t="s">
        <v>1</v>
      </c>
      <c r="F336" s="240" t="s">
        <v>1894</v>
      </c>
      <c r="G336" s="238"/>
      <c r="H336" s="241">
        <v>49.908999999999999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138</v>
      </c>
      <c r="AU336" s="247" t="s">
        <v>147</v>
      </c>
      <c r="AV336" s="13" t="s">
        <v>89</v>
      </c>
      <c r="AW336" s="13" t="s">
        <v>34</v>
      </c>
      <c r="AX336" s="13" t="s">
        <v>79</v>
      </c>
      <c r="AY336" s="247" t="s">
        <v>127</v>
      </c>
    </row>
    <row r="337" s="13" customFormat="1">
      <c r="A337" s="13"/>
      <c r="B337" s="237"/>
      <c r="C337" s="238"/>
      <c r="D337" s="232" t="s">
        <v>138</v>
      </c>
      <c r="E337" s="239" t="s">
        <v>1</v>
      </c>
      <c r="F337" s="240" t="s">
        <v>1895</v>
      </c>
      <c r="G337" s="238"/>
      <c r="H337" s="241">
        <v>62.740000000000002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138</v>
      </c>
      <c r="AU337" s="247" t="s">
        <v>147</v>
      </c>
      <c r="AV337" s="13" t="s">
        <v>89</v>
      </c>
      <c r="AW337" s="13" t="s">
        <v>34</v>
      </c>
      <c r="AX337" s="13" t="s">
        <v>79</v>
      </c>
      <c r="AY337" s="247" t="s">
        <v>127</v>
      </c>
    </row>
    <row r="338" s="13" customFormat="1">
      <c r="A338" s="13"/>
      <c r="B338" s="237"/>
      <c r="C338" s="238"/>
      <c r="D338" s="232" t="s">
        <v>138</v>
      </c>
      <c r="E338" s="239" t="s">
        <v>1</v>
      </c>
      <c r="F338" s="240" t="s">
        <v>1911</v>
      </c>
      <c r="G338" s="238"/>
      <c r="H338" s="241">
        <v>9.7200000000000006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138</v>
      </c>
      <c r="AU338" s="247" t="s">
        <v>147</v>
      </c>
      <c r="AV338" s="13" t="s">
        <v>89</v>
      </c>
      <c r="AW338" s="13" t="s">
        <v>34</v>
      </c>
      <c r="AX338" s="13" t="s">
        <v>79</v>
      </c>
      <c r="AY338" s="247" t="s">
        <v>127</v>
      </c>
    </row>
    <row r="339" s="13" customFormat="1">
      <c r="A339" s="13"/>
      <c r="B339" s="237"/>
      <c r="C339" s="238"/>
      <c r="D339" s="232" t="s">
        <v>138</v>
      </c>
      <c r="E339" s="239" t="s">
        <v>1</v>
      </c>
      <c r="F339" s="240" t="s">
        <v>1897</v>
      </c>
      <c r="G339" s="238"/>
      <c r="H339" s="241">
        <v>36.829999999999998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138</v>
      </c>
      <c r="AU339" s="247" t="s">
        <v>147</v>
      </c>
      <c r="AV339" s="13" t="s">
        <v>89</v>
      </c>
      <c r="AW339" s="13" t="s">
        <v>34</v>
      </c>
      <c r="AX339" s="13" t="s">
        <v>79</v>
      </c>
      <c r="AY339" s="247" t="s">
        <v>127</v>
      </c>
    </row>
    <row r="340" s="13" customFormat="1">
      <c r="A340" s="13"/>
      <c r="B340" s="237"/>
      <c r="C340" s="238"/>
      <c r="D340" s="232" t="s">
        <v>138</v>
      </c>
      <c r="E340" s="239" t="s">
        <v>1</v>
      </c>
      <c r="F340" s="240" t="s">
        <v>1913</v>
      </c>
      <c r="G340" s="238"/>
      <c r="H340" s="241">
        <v>14.58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138</v>
      </c>
      <c r="AU340" s="247" t="s">
        <v>147</v>
      </c>
      <c r="AV340" s="13" t="s">
        <v>89</v>
      </c>
      <c r="AW340" s="13" t="s">
        <v>34</v>
      </c>
      <c r="AX340" s="13" t="s">
        <v>79</v>
      </c>
      <c r="AY340" s="247" t="s">
        <v>127</v>
      </c>
    </row>
    <row r="341" s="13" customFormat="1">
      <c r="A341" s="13"/>
      <c r="B341" s="237"/>
      <c r="C341" s="238"/>
      <c r="D341" s="232" t="s">
        <v>138</v>
      </c>
      <c r="E341" s="239" t="s">
        <v>1</v>
      </c>
      <c r="F341" s="240" t="s">
        <v>1914</v>
      </c>
      <c r="G341" s="238"/>
      <c r="H341" s="241">
        <v>15.210000000000001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138</v>
      </c>
      <c r="AU341" s="247" t="s">
        <v>147</v>
      </c>
      <c r="AV341" s="13" t="s">
        <v>89</v>
      </c>
      <c r="AW341" s="13" t="s">
        <v>34</v>
      </c>
      <c r="AX341" s="13" t="s">
        <v>79</v>
      </c>
      <c r="AY341" s="247" t="s">
        <v>127</v>
      </c>
    </row>
    <row r="342" s="13" customFormat="1">
      <c r="A342" s="13"/>
      <c r="B342" s="237"/>
      <c r="C342" s="238"/>
      <c r="D342" s="232" t="s">
        <v>138</v>
      </c>
      <c r="E342" s="239" t="s">
        <v>1</v>
      </c>
      <c r="F342" s="240" t="s">
        <v>1915</v>
      </c>
      <c r="G342" s="238"/>
      <c r="H342" s="241">
        <v>6.9299999999999997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138</v>
      </c>
      <c r="AU342" s="247" t="s">
        <v>147</v>
      </c>
      <c r="AV342" s="13" t="s">
        <v>89</v>
      </c>
      <c r="AW342" s="13" t="s">
        <v>34</v>
      </c>
      <c r="AX342" s="13" t="s">
        <v>79</v>
      </c>
      <c r="AY342" s="247" t="s">
        <v>127</v>
      </c>
    </row>
    <row r="343" s="13" customFormat="1">
      <c r="A343" s="13"/>
      <c r="B343" s="237"/>
      <c r="C343" s="238"/>
      <c r="D343" s="232" t="s">
        <v>138</v>
      </c>
      <c r="E343" s="239" t="s">
        <v>1</v>
      </c>
      <c r="F343" s="240" t="s">
        <v>1901</v>
      </c>
      <c r="G343" s="238"/>
      <c r="H343" s="241">
        <v>32.948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138</v>
      </c>
      <c r="AU343" s="247" t="s">
        <v>147</v>
      </c>
      <c r="AV343" s="13" t="s">
        <v>89</v>
      </c>
      <c r="AW343" s="13" t="s">
        <v>34</v>
      </c>
      <c r="AX343" s="13" t="s">
        <v>79</v>
      </c>
      <c r="AY343" s="247" t="s">
        <v>127</v>
      </c>
    </row>
    <row r="344" s="13" customFormat="1">
      <c r="A344" s="13"/>
      <c r="B344" s="237"/>
      <c r="C344" s="238"/>
      <c r="D344" s="232" t="s">
        <v>138</v>
      </c>
      <c r="E344" s="239" t="s">
        <v>1</v>
      </c>
      <c r="F344" s="240" t="s">
        <v>1917</v>
      </c>
      <c r="G344" s="238"/>
      <c r="H344" s="241">
        <v>12.6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138</v>
      </c>
      <c r="AU344" s="247" t="s">
        <v>147</v>
      </c>
      <c r="AV344" s="13" t="s">
        <v>89</v>
      </c>
      <c r="AW344" s="13" t="s">
        <v>34</v>
      </c>
      <c r="AX344" s="13" t="s">
        <v>79</v>
      </c>
      <c r="AY344" s="247" t="s">
        <v>127</v>
      </c>
    </row>
    <row r="345" s="13" customFormat="1">
      <c r="A345" s="13"/>
      <c r="B345" s="237"/>
      <c r="C345" s="238"/>
      <c r="D345" s="232" t="s">
        <v>138</v>
      </c>
      <c r="E345" s="239" t="s">
        <v>1</v>
      </c>
      <c r="F345" s="240" t="s">
        <v>1918</v>
      </c>
      <c r="G345" s="238"/>
      <c r="H345" s="241">
        <v>7.0199999999999996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138</v>
      </c>
      <c r="AU345" s="247" t="s">
        <v>147</v>
      </c>
      <c r="AV345" s="13" t="s">
        <v>89</v>
      </c>
      <c r="AW345" s="13" t="s">
        <v>34</v>
      </c>
      <c r="AX345" s="13" t="s">
        <v>79</v>
      </c>
      <c r="AY345" s="247" t="s">
        <v>127</v>
      </c>
    </row>
    <row r="346" s="13" customFormat="1">
      <c r="A346" s="13"/>
      <c r="B346" s="237"/>
      <c r="C346" s="238"/>
      <c r="D346" s="232" t="s">
        <v>138</v>
      </c>
      <c r="E346" s="239" t="s">
        <v>1</v>
      </c>
      <c r="F346" s="240" t="s">
        <v>1919</v>
      </c>
      <c r="G346" s="238"/>
      <c r="H346" s="241">
        <v>4.2300000000000004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138</v>
      </c>
      <c r="AU346" s="247" t="s">
        <v>147</v>
      </c>
      <c r="AV346" s="13" t="s">
        <v>89</v>
      </c>
      <c r="AW346" s="13" t="s">
        <v>34</v>
      </c>
      <c r="AX346" s="13" t="s">
        <v>79</v>
      </c>
      <c r="AY346" s="247" t="s">
        <v>127</v>
      </c>
    </row>
    <row r="347" s="15" customFormat="1">
      <c r="A347" s="15"/>
      <c r="B347" s="262"/>
      <c r="C347" s="263"/>
      <c r="D347" s="232" t="s">
        <v>138</v>
      </c>
      <c r="E347" s="264" t="s">
        <v>1</v>
      </c>
      <c r="F347" s="265" t="s">
        <v>280</v>
      </c>
      <c r="G347" s="263"/>
      <c r="H347" s="266">
        <v>317.20100000000002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2" t="s">
        <v>138</v>
      </c>
      <c r="AU347" s="272" t="s">
        <v>147</v>
      </c>
      <c r="AV347" s="15" t="s">
        <v>147</v>
      </c>
      <c r="AW347" s="15" t="s">
        <v>34</v>
      </c>
      <c r="AX347" s="15" t="s">
        <v>79</v>
      </c>
      <c r="AY347" s="272" t="s">
        <v>127</v>
      </c>
    </row>
    <row r="348" s="13" customFormat="1">
      <c r="A348" s="13"/>
      <c r="B348" s="237"/>
      <c r="C348" s="238"/>
      <c r="D348" s="232" t="s">
        <v>138</v>
      </c>
      <c r="E348" s="239" t="s">
        <v>1</v>
      </c>
      <c r="F348" s="240" t="s">
        <v>1905</v>
      </c>
      <c r="G348" s="238"/>
      <c r="H348" s="241">
        <v>11.063000000000001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138</v>
      </c>
      <c r="AU348" s="247" t="s">
        <v>147</v>
      </c>
      <c r="AV348" s="13" t="s">
        <v>89</v>
      </c>
      <c r="AW348" s="13" t="s">
        <v>34</v>
      </c>
      <c r="AX348" s="13" t="s">
        <v>79</v>
      </c>
      <c r="AY348" s="247" t="s">
        <v>127</v>
      </c>
    </row>
    <row r="349" s="13" customFormat="1">
      <c r="A349" s="13"/>
      <c r="B349" s="237"/>
      <c r="C349" s="238"/>
      <c r="D349" s="232" t="s">
        <v>138</v>
      </c>
      <c r="E349" s="239" t="s">
        <v>1</v>
      </c>
      <c r="F349" s="240" t="s">
        <v>1906</v>
      </c>
      <c r="G349" s="238"/>
      <c r="H349" s="241">
        <v>0.94499999999999995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138</v>
      </c>
      <c r="AU349" s="247" t="s">
        <v>147</v>
      </c>
      <c r="AV349" s="13" t="s">
        <v>89</v>
      </c>
      <c r="AW349" s="13" t="s">
        <v>34</v>
      </c>
      <c r="AX349" s="13" t="s">
        <v>79</v>
      </c>
      <c r="AY349" s="247" t="s">
        <v>127</v>
      </c>
    </row>
    <row r="350" s="15" customFormat="1">
      <c r="A350" s="15"/>
      <c r="B350" s="262"/>
      <c r="C350" s="263"/>
      <c r="D350" s="232" t="s">
        <v>138</v>
      </c>
      <c r="E350" s="264" t="s">
        <v>1</v>
      </c>
      <c r="F350" s="265" t="s">
        <v>280</v>
      </c>
      <c r="G350" s="263"/>
      <c r="H350" s="266">
        <v>12.008000000000001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2" t="s">
        <v>138</v>
      </c>
      <c r="AU350" s="272" t="s">
        <v>147</v>
      </c>
      <c r="AV350" s="15" t="s">
        <v>147</v>
      </c>
      <c r="AW350" s="15" t="s">
        <v>34</v>
      </c>
      <c r="AX350" s="15" t="s">
        <v>79</v>
      </c>
      <c r="AY350" s="272" t="s">
        <v>127</v>
      </c>
    </row>
    <row r="351" s="14" customFormat="1">
      <c r="A351" s="14"/>
      <c r="B351" s="248"/>
      <c r="C351" s="249"/>
      <c r="D351" s="232" t="s">
        <v>138</v>
      </c>
      <c r="E351" s="250" t="s">
        <v>1</v>
      </c>
      <c r="F351" s="251" t="s">
        <v>176</v>
      </c>
      <c r="G351" s="249"/>
      <c r="H351" s="252">
        <v>329.209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138</v>
      </c>
      <c r="AU351" s="258" t="s">
        <v>147</v>
      </c>
      <c r="AV351" s="14" t="s">
        <v>134</v>
      </c>
      <c r="AW351" s="14" t="s">
        <v>34</v>
      </c>
      <c r="AX351" s="14" t="s">
        <v>87</v>
      </c>
      <c r="AY351" s="258" t="s">
        <v>127</v>
      </c>
    </row>
    <row r="352" s="2" customFormat="1" ht="21.75" customHeight="1">
      <c r="A352" s="39"/>
      <c r="B352" s="40"/>
      <c r="C352" s="219" t="s">
        <v>489</v>
      </c>
      <c r="D352" s="219" t="s">
        <v>130</v>
      </c>
      <c r="E352" s="220" t="s">
        <v>742</v>
      </c>
      <c r="F352" s="221" t="s">
        <v>743</v>
      </c>
      <c r="G352" s="222" t="s">
        <v>213</v>
      </c>
      <c r="H352" s="223">
        <v>124.45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44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134</v>
      </c>
      <c r="AT352" s="230" t="s">
        <v>130</v>
      </c>
      <c r="AU352" s="230" t="s">
        <v>147</v>
      </c>
      <c r="AY352" s="18" t="s">
        <v>127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87</v>
      </c>
      <c r="BK352" s="231">
        <f>ROUND(I352*H352,2)</f>
        <v>0</v>
      </c>
      <c r="BL352" s="18" t="s">
        <v>134</v>
      </c>
      <c r="BM352" s="230" t="s">
        <v>1929</v>
      </c>
    </row>
    <row r="353" s="2" customFormat="1">
      <c r="A353" s="39"/>
      <c r="B353" s="40"/>
      <c r="C353" s="41"/>
      <c r="D353" s="232" t="s">
        <v>136</v>
      </c>
      <c r="E353" s="41"/>
      <c r="F353" s="233" t="s">
        <v>745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136</v>
      </c>
      <c r="AU353" s="18" t="s">
        <v>147</v>
      </c>
    </row>
    <row r="354" s="13" customFormat="1">
      <c r="A354" s="13"/>
      <c r="B354" s="237"/>
      <c r="C354" s="238"/>
      <c r="D354" s="232" t="s">
        <v>138</v>
      </c>
      <c r="E354" s="239" t="s">
        <v>1</v>
      </c>
      <c r="F354" s="240" t="s">
        <v>1930</v>
      </c>
      <c r="G354" s="238"/>
      <c r="H354" s="241">
        <v>44.25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138</v>
      </c>
      <c r="AU354" s="247" t="s">
        <v>147</v>
      </c>
      <c r="AV354" s="13" t="s">
        <v>89</v>
      </c>
      <c r="AW354" s="13" t="s">
        <v>34</v>
      </c>
      <c r="AX354" s="13" t="s">
        <v>79</v>
      </c>
      <c r="AY354" s="247" t="s">
        <v>127</v>
      </c>
    </row>
    <row r="355" s="13" customFormat="1">
      <c r="A355" s="13"/>
      <c r="B355" s="237"/>
      <c r="C355" s="238"/>
      <c r="D355" s="232" t="s">
        <v>138</v>
      </c>
      <c r="E355" s="239" t="s">
        <v>1</v>
      </c>
      <c r="F355" s="240" t="s">
        <v>1931</v>
      </c>
      <c r="G355" s="238"/>
      <c r="H355" s="241">
        <v>6.2999999999999998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138</v>
      </c>
      <c r="AU355" s="247" t="s">
        <v>147</v>
      </c>
      <c r="AV355" s="13" t="s">
        <v>89</v>
      </c>
      <c r="AW355" s="13" t="s">
        <v>34</v>
      </c>
      <c r="AX355" s="13" t="s">
        <v>79</v>
      </c>
      <c r="AY355" s="247" t="s">
        <v>127</v>
      </c>
    </row>
    <row r="356" s="15" customFormat="1">
      <c r="A356" s="15"/>
      <c r="B356" s="262"/>
      <c r="C356" s="263"/>
      <c r="D356" s="232" t="s">
        <v>138</v>
      </c>
      <c r="E356" s="264" t="s">
        <v>1</v>
      </c>
      <c r="F356" s="265" t="s">
        <v>280</v>
      </c>
      <c r="G356" s="263"/>
      <c r="H356" s="266">
        <v>50.549999999999997</v>
      </c>
      <c r="I356" s="267"/>
      <c r="J356" s="263"/>
      <c r="K356" s="263"/>
      <c r="L356" s="268"/>
      <c r="M356" s="269"/>
      <c r="N356" s="270"/>
      <c r="O356" s="270"/>
      <c r="P356" s="270"/>
      <c r="Q356" s="270"/>
      <c r="R356" s="270"/>
      <c r="S356" s="270"/>
      <c r="T356" s="27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2" t="s">
        <v>138</v>
      </c>
      <c r="AU356" s="272" t="s">
        <v>147</v>
      </c>
      <c r="AV356" s="15" t="s">
        <v>147</v>
      </c>
      <c r="AW356" s="15" t="s">
        <v>34</v>
      </c>
      <c r="AX356" s="15" t="s">
        <v>79</v>
      </c>
      <c r="AY356" s="272" t="s">
        <v>127</v>
      </c>
    </row>
    <row r="357" s="13" customFormat="1">
      <c r="A357" s="13"/>
      <c r="B357" s="237"/>
      <c r="C357" s="238"/>
      <c r="D357" s="232" t="s">
        <v>138</v>
      </c>
      <c r="E357" s="239" t="s">
        <v>1</v>
      </c>
      <c r="F357" s="240" t="s">
        <v>1932</v>
      </c>
      <c r="G357" s="238"/>
      <c r="H357" s="241">
        <v>73.900000000000006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138</v>
      </c>
      <c r="AU357" s="247" t="s">
        <v>147</v>
      </c>
      <c r="AV357" s="13" t="s">
        <v>89</v>
      </c>
      <c r="AW357" s="13" t="s">
        <v>34</v>
      </c>
      <c r="AX357" s="13" t="s">
        <v>79</v>
      </c>
      <c r="AY357" s="247" t="s">
        <v>127</v>
      </c>
    </row>
    <row r="358" s="15" customFormat="1">
      <c r="A358" s="15"/>
      <c r="B358" s="262"/>
      <c r="C358" s="263"/>
      <c r="D358" s="232" t="s">
        <v>138</v>
      </c>
      <c r="E358" s="264" t="s">
        <v>1</v>
      </c>
      <c r="F358" s="265" t="s">
        <v>280</v>
      </c>
      <c r="G358" s="263"/>
      <c r="H358" s="266">
        <v>73.900000000000006</v>
      </c>
      <c r="I358" s="267"/>
      <c r="J358" s="263"/>
      <c r="K358" s="263"/>
      <c r="L358" s="268"/>
      <c r="M358" s="269"/>
      <c r="N358" s="270"/>
      <c r="O358" s="270"/>
      <c r="P358" s="270"/>
      <c r="Q358" s="270"/>
      <c r="R358" s="270"/>
      <c r="S358" s="270"/>
      <c r="T358" s="27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2" t="s">
        <v>138</v>
      </c>
      <c r="AU358" s="272" t="s">
        <v>147</v>
      </c>
      <c r="AV358" s="15" t="s">
        <v>147</v>
      </c>
      <c r="AW358" s="15" t="s">
        <v>34</v>
      </c>
      <c r="AX358" s="15" t="s">
        <v>79</v>
      </c>
      <c r="AY358" s="272" t="s">
        <v>127</v>
      </c>
    </row>
    <row r="359" s="14" customFormat="1">
      <c r="A359" s="14"/>
      <c r="B359" s="248"/>
      <c r="C359" s="249"/>
      <c r="D359" s="232" t="s">
        <v>138</v>
      </c>
      <c r="E359" s="250" t="s">
        <v>1</v>
      </c>
      <c r="F359" s="251" t="s">
        <v>176</v>
      </c>
      <c r="G359" s="249"/>
      <c r="H359" s="252">
        <v>124.45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138</v>
      </c>
      <c r="AU359" s="258" t="s">
        <v>147</v>
      </c>
      <c r="AV359" s="14" t="s">
        <v>134</v>
      </c>
      <c r="AW359" s="14" t="s">
        <v>34</v>
      </c>
      <c r="AX359" s="14" t="s">
        <v>87</v>
      </c>
      <c r="AY359" s="258" t="s">
        <v>127</v>
      </c>
    </row>
    <row r="360" s="2" customFormat="1">
      <c r="A360" s="39"/>
      <c r="B360" s="40"/>
      <c r="C360" s="219" t="s">
        <v>494</v>
      </c>
      <c r="D360" s="219" t="s">
        <v>130</v>
      </c>
      <c r="E360" s="220" t="s">
        <v>751</v>
      </c>
      <c r="F360" s="221" t="s">
        <v>752</v>
      </c>
      <c r="G360" s="222" t="s">
        <v>213</v>
      </c>
      <c r="H360" s="223">
        <v>124.45</v>
      </c>
      <c r="I360" s="224"/>
      <c r="J360" s="225">
        <f>ROUND(I360*H360,2)</f>
        <v>0</v>
      </c>
      <c r="K360" s="221" t="s">
        <v>1</v>
      </c>
      <c r="L360" s="45"/>
      <c r="M360" s="226" t="s">
        <v>1</v>
      </c>
      <c r="N360" s="227" t="s">
        <v>44</v>
      </c>
      <c r="O360" s="92"/>
      <c r="P360" s="228">
        <f>O360*H360</f>
        <v>0</v>
      </c>
      <c r="Q360" s="228">
        <v>0.0015</v>
      </c>
      <c r="R360" s="228">
        <f>Q360*H360</f>
        <v>0.18667500000000001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134</v>
      </c>
      <c r="AT360" s="230" t="s">
        <v>130</v>
      </c>
      <c r="AU360" s="230" t="s">
        <v>147</v>
      </c>
      <c r="AY360" s="18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87</v>
      </c>
      <c r="BK360" s="231">
        <f>ROUND(I360*H360,2)</f>
        <v>0</v>
      </c>
      <c r="BL360" s="18" t="s">
        <v>134</v>
      </c>
      <c r="BM360" s="230" t="s">
        <v>1933</v>
      </c>
    </row>
    <row r="361" s="2" customFormat="1">
      <c r="A361" s="39"/>
      <c r="B361" s="40"/>
      <c r="C361" s="41"/>
      <c r="D361" s="232" t="s">
        <v>136</v>
      </c>
      <c r="E361" s="41"/>
      <c r="F361" s="233" t="s">
        <v>754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136</v>
      </c>
      <c r="AU361" s="18" t="s">
        <v>147</v>
      </c>
    </row>
    <row r="362" s="13" customFormat="1">
      <c r="A362" s="13"/>
      <c r="B362" s="237"/>
      <c r="C362" s="238"/>
      <c r="D362" s="232" t="s">
        <v>138</v>
      </c>
      <c r="E362" s="239" t="s">
        <v>1</v>
      </c>
      <c r="F362" s="240" t="s">
        <v>1930</v>
      </c>
      <c r="G362" s="238"/>
      <c r="H362" s="241">
        <v>44.25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138</v>
      </c>
      <c r="AU362" s="247" t="s">
        <v>147</v>
      </c>
      <c r="AV362" s="13" t="s">
        <v>89</v>
      </c>
      <c r="AW362" s="13" t="s">
        <v>34</v>
      </c>
      <c r="AX362" s="13" t="s">
        <v>79</v>
      </c>
      <c r="AY362" s="247" t="s">
        <v>127</v>
      </c>
    </row>
    <row r="363" s="13" customFormat="1">
      <c r="A363" s="13"/>
      <c r="B363" s="237"/>
      <c r="C363" s="238"/>
      <c r="D363" s="232" t="s">
        <v>138</v>
      </c>
      <c r="E363" s="239" t="s">
        <v>1</v>
      </c>
      <c r="F363" s="240" t="s">
        <v>1931</v>
      </c>
      <c r="G363" s="238"/>
      <c r="H363" s="241">
        <v>6.2999999999999998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138</v>
      </c>
      <c r="AU363" s="247" t="s">
        <v>147</v>
      </c>
      <c r="AV363" s="13" t="s">
        <v>89</v>
      </c>
      <c r="AW363" s="13" t="s">
        <v>34</v>
      </c>
      <c r="AX363" s="13" t="s">
        <v>79</v>
      </c>
      <c r="AY363" s="247" t="s">
        <v>127</v>
      </c>
    </row>
    <row r="364" s="15" customFormat="1">
      <c r="A364" s="15"/>
      <c r="B364" s="262"/>
      <c r="C364" s="263"/>
      <c r="D364" s="232" t="s">
        <v>138</v>
      </c>
      <c r="E364" s="264" t="s">
        <v>1</v>
      </c>
      <c r="F364" s="265" t="s">
        <v>280</v>
      </c>
      <c r="G364" s="263"/>
      <c r="H364" s="266">
        <v>50.549999999999997</v>
      </c>
      <c r="I364" s="267"/>
      <c r="J364" s="263"/>
      <c r="K364" s="263"/>
      <c r="L364" s="268"/>
      <c r="M364" s="269"/>
      <c r="N364" s="270"/>
      <c r="O364" s="270"/>
      <c r="P364" s="270"/>
      <c r="Q364" s="270"/>
      <c r="R364" s="270"/>
      <c r="S364" s="270"/>
      <c r="T364" s="27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2" t="s">
        <v>138</v>
      </c>
      <c r="AU364" s="272" t="s">
        <v>147</v>
      </c>
      <c r="AV364" s="15" t="s">
        <v>147</v>
      </c>
      <c r="AW364" s="15" t="s">
        <v>34</v>
      </c>
      <c r="AX364" s="15" t="s">
        <v>79</v>
      </c>
      <c r="AY364" s="272" t="s">
        <v>127</v>
      </c>
    </row>
    <row r="365" s="13" customFormat="1">
      <c r="A365" s="13"/>
      <c r="B365" s="237"/>
      <c r="C365" s="238"/>
      <c r="D365" s="232" t="s">
        <v>138</v>
      </c>
      <c r="E365" s="239" t="s">
        <v>1</v>
      </c>
      <c r="F365" s="240" t="s">
        <v>1932</v>
      </c>
      <c r="G365" s="238"/>
      <c r="H365" s="241">
        <v>73.900000000000006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138</v>
      </c>
      <c r="AU365" s="247" t="s">
        <v>147</v>
      </c>
      <c r="AV365" s="13" t="s">
        <v>89</v>
      </c>
      <c r="AW365" s="13" t="s">
        <v>34</v>
      </c>
      <c r="AX365" s="13" t="s">
        <v>79</v>
      </c>
      <c r="AY365" s="247" t="s">
        <v>127</v>
      </c>
    </row>
    <row r="366" s="15" customFormat="1">
      <c r="A366" s="15"/>
      <c r="B366" s="262"/>
      <c r="C366" s="263"/>
      <c r="D366" s="232" t="s">
        <v>138</v>
      </c>
      <c r="E366" s="264" t="s">
        <v>1</v>
      </c>
      <c r="F366" s="265" t="s">
        <v>280</v>
      </c>
      <c r="G366" s="263"/>
      <c r="H366" s="266">
        <v>73.900000000000006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2" t="s">
        <v>138</v>
      </c>
      <c r="AU366" s="272" t="s">
        <v>147</v>
      </c>
      <c r="AV366" s="15" t="s">
        <v>147</v>
      </c>
      <c r="AW366" s="15" t="s">
        <v>34</v>
      </c>
      <c r="AX366" s="15" t="s">
        <v>79</v>
      </c>
      <c r="AY366" s="272" t="s">
        <v>127</v>
      </c>
    </row>
    <row r="367" s="14" customFormat="1">
      <c r="A367" s="14"/>
      <c r="B367" s="248"/>
      <c r="C367" s="249"/>
      <c r="D367" s="232" t="s">
        <v>138</v>
      </c>
      <c r="E367" s="250" t="s">
        <v>1</v>
      </c>
      <c r="F367" s="251" t="s">
        <v>176</v>
      </c>
      <c r="G367" s="249"/>
      <c r="H367" s="252">
        <v>124.45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138</v>
      </c>
      <c r="AU367" s="258" t="s">
        <v>147</v>
      </c>
      <c r="AV367" s="14" t="s">
        <v>134</v>
      </c>
      <c r="AW367" s="14" t="s">
        <v>34</v>
      </c>
      <c r="AX367" s="14" t="s">
        <v>87</v>
      </c>
      <c r="AY367" s="258" t="s">
        <v>127</v>
      </c>
    </row>
    <row r="368" s="12" customFormat="1" ht="20.88" customHeight="1">
      <c r="A368" s="12"/>
      <c r="B368" s="203"/>
      <c r="C368" s="204"/>
      <c r="D368" s="205" t="s">
        <v>78</v>
      </c>
      <c r="E368" s="217" t="s">
        <v>725</v>
      </c>
      <c r="F368" s="217" t="s">
        <v>755</v>
      </c>
      <c r="G368" s="204"/>
      <c r="H368" s="204"/>
      <c r="I368" s="207"/>
      <c r="J368" s="218">
        <f>BK368</f>
        <v>0</v>
      </c>
      <c r="K368" s="204"/>
      <c r="L368" s="209"/>
      <c r="M368" s="210"/>
      <c r="N368" s="211"/>
      <c r="O368" s="211"/>
      <c r="P368" s="212">
        <f>SUM(P369:P409)</f>
        <v>0</v>
      </c>
      <c r="Q368" s="211"/>
      <c r="R368" s="212">
        <f>SUM(R369:R409)</f>
        <v>3.6006934400000001</v>
      </c>
      <c r="S368" s="211"/>
      <c r="T368" s="213">
        <f>SUM(T369:T409)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4" t="s">
        <v>87</v>
      </c>
      <c r="AT368" s="215" t="s">
        <v>78</v>
      </c>
      <c r="AU368" s="215" t="s">
        <v>89</v>
      </c>
      <c r="AY368" s="214" t="s">
        <v>127</v>
      </c>
      <c r="BK368" s="216">
        <f>SUM(BK369:BK409)</f>
        <v>0</v>
      </c>
    </row>
    <row r="369" s="2" customFormat="1">
      <c r="A369" s="39"/>
      <c r="B369" s="40"/>
      <c r="C369" s="219" t="s">
        <v>499</v>
      </c>
      <c r="D369" s="219" t="s">
        <v>130</v>
      </c>
      <c r="E369" s="220" t="s">
        <v>757</v>
      </c>
      <c r="F369" s="221" t="s">
        <v>758</v>
      </c>
      <c r="G369" s="222" t="s">
        <v>205</v>
      </c>
      <c r="H369" s="223">
        <v>104.74800000000001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44</v>
      </c>
      <c r="O369" s="92"/>
      <c r="P369" s="228">
        <f>O369*H369</f>
        <v>0</v>
      </c>
      <c r="Q369" s="228">
        <v>0.0073499999999999998</v>
      </c>
      <c r="R369" s="228">
        <f>Q369*H369</f>
        <v>0.76989779999999997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134</v>
      </c>
      <c r="AT369" s="230" t="s">
        <v>130</v>
      </c>
      <c r="AU369" s="230" t="s">
        <v>147</v>
      </c>
      <c r="AY369" s="18" t="s">
        <v>127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87</v>
      </c>
      <c r="BK369" s="231">
        <f>ROUND(I369*H369,2)</f>
        <v>0</v>
      </c>
      <c r="BL369" s="18" t="s">
        <v>134</v>
      </c>
      <c r="BM369" s="230" t="s">
        <v>1934</v>
      </c>
    </row>
    <row r="370" s="2" customFormat="1">
      <c r="A370" s="39"/>
      <c r="B370" s="40"/>
      <c r="C370" s="41"/>
      <c r="D370" s="232" t="s">
        <v>136</v>
      </c>
      <c r="E370" s="41"/>
      <c r="F370" s="233" t="s">
        <v>760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136</v>
      </c>
      <c r="AU370" s="18" t="s">
        <v>147</v>
      </c>
    </row>
    <row r="371" s="13" customFormat="1">
      <c r="A371" s="13"/>
      <c r="B371" s="237"/>
      <c r="C371" s="238"/>
      <c r="D371" s="232" t="s">
        <v>138</v>
      </c>
      <c r="E371" s="239" t="s">
        <v>1</v>
      </c>
      <c r="F371" s="240" t="s">
        <v>1935</v>
      </c>
      <c r="G371" s="238"/>
      <c r="H371" s="241">
        <v>18.960000000000001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138</v>
      </c>
      <c r="AU371" s="247" t="s">
        <v>147</v>
      </c>
      <c r="AV371" s="13" t="s">
        <v>89</v>
      </c>
      <c r="AW371" s="13" t="s">
        <v>34</v>
      </c>
      <c r="AX371" s="13" t="s">
        <v>79</v>
      </c>
      <c r="AY371" s="247" t="s">
        <v>127</v>
      </c>
    </row>
    <row r="372" s="13" customFormat="1">
      <c r="A372" s="13"/>
      <c r="B372" s="237"/>
      <c r="C372" s="238"/>
      <c r="D372" s="232" t="s">
        <v>138</v>
      </c>
      <c r="E372" s="239" t="s">
        <v>1</v>
      </c>
      <c r="F372" s="240" t="s">
        <v>1936</v>
      </c>
      <c r="G372" s="238"/>
      <c r="H372" s="241">
        <v>45.103000000000002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138</v>
      </c>
      <c r="AU372" s="247" t="s">
        <v>147</v>
      </c>
      <c r="AV372" s="13" t="s">
        <v>89</v>
      </c>
      <c r="AW372" s="13" t="s">
        <v>34</v>
      </c>
      <c r="AX372" s="13" t="s">
        <v>79</v>
      </c>
      <c r="AY372" s="247" t="s">
        <v>127</v>
      </c>
    </row>
    <row r="373" s="13" customFormat="1">
      <c r="A373" s="13"/>
      <c r="B373" s="237"/>
      <c r="C373" s="238"/>
      <c r="D373" s="232" t="s">
        <v>138</v>
      </c>
      <c r="E373" s="239" t="s">
        <v>1</v>
      </c>
      <c r="F373" s="240" t="s">
        <v>1937</v>
      </c>
      <c r="G373" s="238"/>
      <c r="H373" s="241">
        <v>12.271000000000001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138</v>
      </c>
      <c r="AU373" s="247" t="s">
        <v>147</v>
      </c>
      <c r="AV373" s="13" t="s">
        <v>89</v>
      </c>
      <c r="AW373" s="13" t="s">
        <v>34</v>
      </c>
      <c r="AX373" s="13" t="s">
        <v>79</v>
      </c>
      <c r="AY373" s="247" t="s">
        <v>127</v>
      </c>
    </row>
    <row r="374" s="13" customFormat="1">
      <c r="A374" s="13"/>
      <c r="B374" s="237"/>
      <c r="C374" s="238"/>
      <c r="D374" s="232" t="s">
        <v>138</v>
      </c>
      <c r="E374" s="239" t="s">
        <v>1</v>
      </c>
      <c r="F374" s="240" t="s">
        <v>1938</v>
      </c>
      <c r="G374" s="238"/>
      <c r="H374" s="241">
        <v>20.933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138</v>
      </c>
      <c r="AU374" s="247" t="s">
        <v>147</v>
      </c>
      <c r="AV374" s="13" t="s">
        <v>89</v>
      </c>
      <c r="AW374" s="13" t="s">
        <v>34</v>
      </c>
      <c r="AX374" s="13" t="s">
        <v>79</v>
      </c>
      <c r="AY374" s="247" t="s">
        <v>127</v>
      </c>
    </row>
    <row r="375" s="15" customFormat="1">
      <c r="A375" s="15"/>
      <c r="B375" s="262"/>
      <c r="C375" s="263"/>
      <c r="D375" s="232" t="s">
        <v>138</v>
      </c>
      <c r="E375" s="264" t="s">
        <v>1</v>
      </c>
      <c r="F375" s="265" t="s">
        <v>280</v>
      </c>
      <c r="G375" s="263"/>
      <c r="H375" s="266">
        <v>97.266999999999996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2" t="s">
        <v>138</v>
      </c>
      <c r="AU375" s="272" t="s">
        <v>147</v>
      </c>
      <c r="AV375" s="15" t="s">
        <v>147</v>
      </c>
      <c r="AW375" s="15" t="s">
        <v>34</v>
      </c>
      <c r="AX375" s="15" t="s">
        <v>79</v>
      </c>
      <c r="AY375" s="272" t="s">
        <v>127</v>
      </c>
    </row>
    <row r="376" s="13" customFormat="1">
      <c r="A376" s="13"/>
      <c r="B376" s="237"/>
      <c r="C376" s="238"/>
      <c r="D376" s="232" t="s">
        <v>138</v>
      </c>
      <c r="E376" s="239" t="s">
        <v>1</v>
      </c>
      <c r="F376" s="240" t="s">
        <v>1939</v>
      </c>
      <c r="G376" s="238"/>
      <c r="H376" s="241">
        <v>6.6379999999999999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138</v>
      </c>
      <c r="AU376" s="247" t="s">
        <v>147</v>
      </c>
      <c r="AV376" s="13" t="s">
        <v>89</v>
      </c>
      <c r="AW376" s="13" t="s">
        <v>34</v>
      </c>
      <c r="AX376" s="13" t="s">
        <v>79</v>
      </c>
      <c r="AY376" s="247" t="s">
        <v>127</v>
      </c>
    </row>
    <row r="377" s="13" customFormat="1">
      <c r="A377" s="13"/>
      <c r="B377" s="237"/>
      <c r="C377" s="238"/>
      <c r="D377" s="232" t="s">
        <v>138</v>
      </c>
      <c r="E377" s="239" t="s">
        <v>1</v>
      </c>
      <c r="F377" s="240" t="s">
        <v>1940</v>
      </c>
      <c r="G377" s="238"/>
      <c r="H377" s="241">
        <v>0.84299999999999997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138</v>
      </c>
      <c r="AU377" s="247" t="s">
        <v>147</v>
      </c>
      <c r="AV377" s="13" t="s">
        <v>89</v>
      </c>
      <c r="AW377" s="13" t="s">
        <v>34</v>
      </c>
      <c r="AX377" s="13" t="s">
        <v>79</v>
      </c>
      <c r="AY377" s="247" t="s">
        <v>127</v>
      </c>
    </row>
    <row r="378" s="15" customFormat="1">
      <c r="A378" s="15"/>
      <c r="B378" s="262"/>
      <c r="C378" s="263"/>
      <c r="D378" s="232" t="s">
        <v>138</v>
      </c>
      <c r="E378" s="264" t="s">
        <v>1</v>
      </c>
      <c r="F378" s="265" t="s">
        <v>280</v>
      </c>
      <c r="G378" s="263"/>
      <c r="H378" s="266">
        <v>7.4809999999999999</v>
      </c>
      <c r="I378" s="267"/>
      <c r="J378" s="263"/>
      <c r="K378" s="263"/>
      <c r="L378" s="268"/>
      <c r="M378" s="269"/>
      <c r="N378" s="270"/>
      <c r="O378" s="270"/>
      <c r="P378" s="270"/>
      <c r="Q378" s="270"/>
      <c r="R378" s="270"/>
      <c r="S378" s="270"/>
      <c r="T378" s="27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2" t="s">
        <v>138</v>
      </c>
      <c r="AU378" s="272" t="s">
        <v>147</v>
      </c>
      <c r="AV378" s="15" t="s">
        <v>147</v>
      </c>
      <c r="AW378" s="15" t="s">
        <v>34</v>
      </c>
      <c r="AX378" s="15" t="s">
        <v>79</v>
      </c>
      <c r="AY378" s="272" t="s">
        <v>127</v>
      </c>
    </row>
    <row r="379" s="14" customFormat="1">
      <c r="A379" s="14"/>
      <c r="B379" s="248"/>
      <c r="C379" s="249"/>
      <c r="D379" s="232" t="s">
        <v>138</v>
      </c>
      <c r="E379" s="250" t="s">
        <v>1</v>
      </c>
      <c r="F379" s="251" t="s">
        <v>176</v>
      </c>
      <c r="G379" s="249"/>
      <c r="H379" s="252">
        <v>104.74800000000001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138</v>
      </c>
      <c r="AU379" s="258" t="s">
        <v>147</v>
      </c>
      <c r="AV379" s="14" t="s">
        <v>134</v>
      </c>
      <c r="AW379" s="14" t="s">
        <v>34</v>
      </c>
      <c r="AX379" s="14" t="s">
        <v>87</v>
      </c>
      <c r="AY379" s="258" t="s">
        <v>127</v>
      </c>
    </row>
    <row r="380" s="2" customFormat="1">
      <c r="A380" s="39"/>
      <c r="B380" s="40"/>
      <c r="C380" s="219" t="s">
        <v>503</v>
      </c>
      <c r="D380" s="219" t="s">
        <v>130</v>
      </c>
      <c r="E380" s="220" t="s">
        <v>769</v>
      </c>
      <c r="F380" s="221" t="s">
        <v>770</v>
      </c>
      <c r="G380" s="222" t="s">
        <v>205</v>
      </c>
      <c r="H380" s="223">
        <v>104.74800000000001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44</v>
      </c>
      <c r="O380" s="92"/>
      <c r="P380" s="228">
        <f>O380*H380</f>
        <v>0</v>
      </c>
      <c r="Q380" s="228">
        <v>0.020500000000000001</v>
      </c>
      <c r="R380" s="228">
        <f>Q380*H380</f>
        <v>2.1473340000000003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134</v>
      </c>
      <c r="AT380" s="230" t="s">
        <v>130</v>
      </c>
      <c r="AU380" s="230" t="s">
        <v>147</v>
      </c>
      <c r="AY380" s="18" t="s">
        <v>127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87</v>
      </c>
      <c r="BK380" s="231">
        <f>ROUND(I380*H380,2)</f>
        <v>0</v>
      </c>
      <c r="BL380" s="18" t="s">
        <v>134</v>
      </c>
      <c r="BM380" s="230" t="s">
        <v>1941</v>
      </c>
    </row>
    <row r="381" s="2" customFormat="1">
      <c r="A381" s="39"/>
      <c r="B381" s="40"/>
      <c r="C381" s="41"/>
      <c r="D381" s="232" t="s">
        <v>136</v>
      </c>
      <c r="E381" s="41"/>
      <c r="F381" s="233" t="s">
        <v>772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136</v>
      </c>
      <c r="AU381" s="18" t="s">
        <v>147</v>
      </c>
    </row>
    <row r="382" s="13" customFormat="1">
      <c r="A382" s="13"/>
      <c r="B382" s="237"/>
      <c r="C382" s="238"/>
      <c r="D382" s="232" t="s">
        <v>138</v>
      </c>
      <c r="E382" s="239" t="s">
        <v>1</v>
      </c>
      <c r="F382" s="240" t="s">
        <v>1935</v>
      </c>
      <c r="G382" s="238"/>
      <c r="H382" s="241">
        <v>18.960000000000001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138</v>
      </c>
      <c r="AU382" s="247" t="s">
        <v>147</v>
      </c>
      <c r="AV382" s="13" t="s">
        <v>89</v>
      </c>
      <c r="AW382" s="13" t="s">
        <v>34</v>
      </c>
      <c r="AX382" s="13" t="s">
        <v>79</v>
      </c>
      <c r="AY382" s="247" t="s">
        <v>127</v>
      </c>
    </row>
    <row r="383" s="13" customFormat="1">
      <c r="A383" s="13"/>
      <c r="B383" s="237"/>
      <c r="C383" s="238"/>
      <c r="D383" s="232" t="s">
        <v>138</v>
      </c>
      <c r="E383" s="239" t="s">
        <v>1</v>
      </c>
      <c r="F383" s="240" t="s">
        <v>1936</v>
      </c>
      <c r="G383" s="238"/>
      <c r="H383" s="241">
        <v>45.103000000000002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138</v>
      </c>
      <c r="AU383" s="247" t="s">
        <v>147</v>
      </c>
      <c r="AV383" s="13" t="s">
        <v>89</v>
      </c>
      <c r="AW383" s="13" t="s">
        <v>34</v>
      </c>
      <c r="AX383" s="13" t="s">
        <v>79</v>
      </c>
      <c r="AY383" s="247" t="s">
        <v>127</v>
      </c>
    </row>
    <row r="384" s="13" customFormat="1">
      <c r="A384" s="13"/>
      <c r="B384" s="237"/>
      <c r="C384" s="238"/>
      <c r="D384" s="232" t="s">
        <v>138</v>
      </c>
      <c r="E384" s="239" t="s">
        <v>1</v>
      </c>
      <c r="F384" s="240" t="s">
        <v>1937</v>
      </c>
      <c r="G384" s="238"/>
      <c r="H384" s="241">
        <v>12.271000000000001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138</v>
      </c>
      <c r="AU384" s="247" t="s">
        <v>147</v>
      </c>
      <c r="AV384" s="13" t="s">
        <v>89</v>
      </c>
      <c r="AW384" s="13" t="s">
        <v>34</v>
      </c>
      <c r="AX384" s="13" t="s">
        <v>79</v>
      </c>
      <c r="AY384" s="247" t="s">
        <v>127</v>
      </c>
    </row>
    <row r="385" s="13" customFormat="1">
      <c r="A385" s="13"/>
      <c r="B385" s="237"/>
      <c r="C385" s="238"/>
      <c r="D385" s="232" t="s">
        <v>138</v>
      </c>
      <c r="E385" s="239" t="s">
        <v>1</v>
      </c>
      <c r="F385" s="240" t="s">
        <v>1938</v>
      </c>
      <c r="G385" s="238"/>
      <c r="H385" s="241">
        <v>20.933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138</v>
      </c>
      <c r="AU385" s="247" t="s">
        <v>147</v>
      </c>
      <c r="AV385" s="13" t="s">
        <v>89</v>
      </c>
      <c r="AW385" s="13" t="s">
        <v>34</v>
      </c>
      <c r="AX385" s="13" t="s">
        <v>79</v>
      </c>
      <c r="AY385" s="247" t="s">
        <v>127</v>
      </c>
    </row>
    <row r="386" s="15" customFormat="1">
      <c r="A386" s="15"/>
      <c r="B386" s="262"/>
      <c r="C386" s="263"/>
      <c r="D386" s="232" t="s">
        <v>138</v>
      </c>
      <c r="E386" s="264" t="s">
        <v>1</v>
      </c>
      <c r="F386" s="265" t="s">
        <v>280</v>
      </c>
      <c r="G386" s="263"/>
      <c r="H386" s="266">
        <v>97.266999999999996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138</v>
      </c>
      <c r="AU386" s="272" t="s">
        <v>147</v>
      </c>
      <c r="AV386" s="15" t="s">
        <v>147</v>
      </c>
      <c r="AW386" s="15" t="s">
        <v>34</v>
      </c>
      <c r="AX386" s="15" t="s">
        <v>79</v>
      </c>
      <c r="AY386" s="272" t="s">
        <v>127</v>
      </c>
    </row>
    <row r="387" s="13" customFormat="1">
      <c r="A387" s="13"/>
      <c r="B387" s="237"/>
      <c r="C387" s="238"/>
      <c r="D387" s="232" t="s">
        <v>138</v>
      </c>
      <c r="E387" s="239" t="s">
        <v>1</v>
      </c>
      <c r="F387" s="240" t="s">
        <v>1939</v>
      </c>
      <c r="G387" s="238"/>
      <c r="H387" s="241">
        <v>6.6379999999999999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138</v>
      </c>
      <c r="AU387" s="247" t="s">
        <v>147</v>
      </c>
      <c r="AV387" s="13" t="s">
        <v>89</v>
      </c>
      <c r="AW387" s="13" t="s">
        <v>34</v>
      </c>
      <c r="AX387" s="13" t="s">
        <v>79</v>
      </c>
      <c r="AY387" s="247" t="s">
        <v>127</v>
      </c>
    </row>
    <row r="388" s="13" customFormat="1">
      <c r="A388" s="13"/>
      <c r="B388" s="237"/>
      <c r="C388" s="238"/>
      <c r="D388" s="232" t="s">
        <v>138</v>
      </c>
      <c r="E388" s="239" t="s">
        <v>1</v>
      </c>
      <c r="F388" s="240" t="s">
        <v>1940</v>
      </c>
      <c r="G388" s="238"/>
      <c r="H388" s="241">
        <v>0.84299999999999997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138</v>
      </c>
      <c r="AU388" s="247" t="s">
        <v>147</v>
      </c>
      <c r="AV388" s="13" t="s">
        <v>89</v>
      </c>
      <c r="AW388" s="13" t="s">
        <v>34</v>
      </c>
      <c r="AX388" s="13" t="s">
        <v>79</v>
      </c>
      <c r="AY388" s="247" t="s">
        <v>127</v>
      </c>
    </row>
    <row r="389" s="15" customFormat="1">
      <c r="A389" s="15"/>
      <c r="B389" s="262"/>
      <c r="C389" s="263"/>
      <c r="D389" s="232" t="s">
        <v>138</v>
      </c>
      <c r="E389" s="264" t="s">
        <v>1</v>
      </c>
      <c r="F389" s="265" t="s">
        <v>280</v>
      </c>
      <c r="G389" s="263"/>
      <c r="H389" s="266">
        <v>7.4809999999999999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2" t="s">
        <v>138</v>
      </c>
      <c r="AU389" s="272" t="s">
        <v>147</v>
      </c>
      <c r="AV389" s="15" t="s">
        <v>147</v>
      </c>
      <c r="AW389" s="15" t="s">
        <v>34</v>
      </c>
      <c r="AX389" s="15" t="s">
        <v>79</v>
      </c>
      <c r="AY389" s="272" t="s">
        <v>127</v>
      </c>
    </row>
    <row r="390" s="14" customFormat="1">
      <c r="A390" s="14"/>
      <c r="B390" s="248"/>
      <c r="C390" s="249"/>
      <c r="D390" s="232" t="s">
        <v>138</v>
      </c>
      <c r="E390" s="250" t="s">
        <v>1</v>
      </c>
      <c r="F390" s="251" t="s">
        <v>176</v>
      </c>
      <c r="G390" s="249"/>
      <c r="H390" s="252">
        <v>104.74800000000001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138</v>
      </c>
      <c r="AU390" s="258" t="s">
        <v>147</v>
      </c>
      <c r="AV390" s="14" t="s">
        <v>134</v>
      </c>
      <c r="AW390" s="14" t="s">
        <v>34</v>
      </c>
      <c r="AX390" s="14" t="s">
        <v>87</v>
      </c>
      <c r="AY390" s="258" t="s">
        <v>127</v>
      </c>
    </row>
    <row r="391" s="2" customFormat="1">
      <c r="A391" s="39"/>
      <c r="B391" s="40"/>
      <c r="C391" s="219" t="s">
        <v>507</v>
      </c>
      <c r="D391" s="219" t="s">
        <v>130</v>
      </c>
      <c r="E391" s="220" t="s">
        <v>774</v>
      </c>
      <c r="F391" s="221" t="s">
        <v>775</v>
      </c>
      <c r="G391" s="222" t="s">
        <v>205</v>
      </c>
      <c r="H391" s="223">
        <v>31.579999999999998</v>
      </c>
      <c r="I391" s="224"/>
      <c r="J391" s="225">
        <f>ROUND(I391*H391,2)</f>
        <v>0</v>
      </c>
      <c r="K391" s="221" t="s">
        <v>1</v>
      </c>
      <c r="L391" s="45"/>
      <c r="M391" s="226" t="s">
        <v>1</v>
      </c>
      <c r="N391" s="227" t="s">
        <v>44</v>
      </c>
      <c r="O391" s="92"/>
      <c r="P391" s="228">
        <f>O391*H391</f>
        <v>0</v>
      </c>
      <c r="Q391" s="228">
        <v>0.0082500000000000004</v>
      </c>
      <c r="R391" s="228">
        <f>Q391*H391</f>
        <v>0.26053500000000002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134</v>
      </c>
      <c r="AT391" s="230" t="s">
        <v>130</v>
      </c>
      <c r="AU391" s="230" t="s">
        <v>147</v>
      </c>
      <c r="AY391" s="18" t="s">
        <v>127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87</v>
      </c>
      <c r="BK391" s="231">
        <f>ROUND(I391*H391,2)</f>
        <v>0</v>
      </c>
      <c r="BL391" s="18" t="s">
        <v>134</v>
      </c>
      <c r="BM391" s="230" t="s">
        <v>1942</v>
      </c>
    </row>
    <row r="392" s="2" customFormat="1">
      <c r="A392" s="39"/>
      <c r="B392" s="40"/>
      <c r="C392" s="41"/>
      <c r="D392" s="232" t="s">
        <v>136</v>
      </c>
      <c r="E392" s="41"/>
      <c r="F392" s="233" t="s">
        <v>777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136</v>
      </c>
      <c r="AU392" s="18" t="s">
        <v>147</v>
      </c>
    </row>
    <row r="393" s="13" customFormat="1">
      <c r="A393" s="13"/>
      <c r="B393" s="237"/>
      <c r="C393" s="238"/>
      <c r="D393" s="232" t="s">
        <v>138</v>
      </c>
      <c r="E393" s="239" t="s">
        <v>1</v>
      </c>
      <c r="F393" s="240" t="s">
        <v>1943</v>
      </c>
      <c r="G393" s="238"/>
      <c r="H393" s="241">
        <v>31.579999999999998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138</v>
      </c>
      <c r="AU393" s="247" t="s">
        <v>147</v>
      </c>
      <c r="AV393" s="13" t="s">
        <v>89</v>
      </c>
      <c r="AW393" s="13" t="s">
        <v>34</v>
      </c>
      <c r="AX393" s="13" t="s">
        <v>87</v>
      </c>
      <c r="AY393" s="247" t="s">
        <v>127</v>
      </c>
    </row>
    <row r="394" s="2" customFormat="1" ht="16.5" customHeight="1">
      <c r="A394" s="39"/>
      <c r="B394" s="40"/>
      <c r="C394" s="273" t="s">
        <v>518</v>
      </c>
      <c r="D394" s="273" t="s">
        <v>295</v>
      </c>
      <c r="E394" s="274" t="s">
        <v>780</v>
      </c>
      <c r="F394" s="275" t="s">
        <v>781</v>
      </c>
      <c r="G394" s="276" t="s">
        <v>205</v>
      </c>
      <c r="H394" s="277">
        <v>32.212000000000003</v>
      </c>
      <c r="I394" s="278"/>
      <c r="J394" s="279">
        <f>ROUND(I394*H394,2)</f>
        <v>0</v>
      </c>
      <c r="K394" s="275" t="s">
        <v>1</v>
      </c>
      <c r="L394" s="280"/>
      <c r="M394" s="281" t="s">
        <v>1</v>
      </c>
      <c r="N394" s="282" t="s">
        <v>44</v>
      </c>
      <c r="O394" s="92"/>
      <c r="P394" s="228">
        <f>O394*H394</f>
        <v>0</v>
      </c>
      <c r="Q394" s="228">
        <v>0.0020999999999999999</v>
      </c>
      <c r="R394" s="228">
        <f>Q394*H394</f>
        <v>0.067645200000000003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178</v>
      </c>
      <c r="AT394" s="230" t="s">
        <v>295</v>
      </c>
      <c r="AU394" s="230" t="s">
        <v>147</v>
      </c>
      <c r="AY394" s="18" t="s">
        <v>127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87</v>
      </c>
      <c r="BK394" s="231">
        <f>ROUND(I394*H394,2)</f>
        <v>0</v>
      </c>
      <c r="BL394" s="18" t="s">
        <v>134</v>
      </c>
      <c r="BM394" s="230" t="s">
        <v>1944</v>
      </c>
    </row>
    <row r="395" s="2" customFormat="1">
      <c r="A395" s="39"/>
      <c r="B395" s="40"/>
      <c r="C395" s="41"/>
      <c r="D395" s="232" t="s">
        <v>136</v>
      </c>
      <c r="E395" s="41"/>
      <c r="F395" s="233" t="s">
        <v>781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136</v>
      </c>
      <c r="AU395" s="18" t="s">
        <v>147</v>
      </c>
    </row>
    <row r="396" s="13" customFormat="1">
      <c r="A396" s="13"/>
      <c r="B396" s="237"/>
      <c r="C396" s="238"/>
      <c r="D396" s="232" t="s">
        <v>138</v>
      </c>
      <c r="E396" s="239" t="s">
        <v>1</v>
      </c>
      <c r="F396" s="240" t="s">
        <v>1943</v>
      </c>
      <c r="G396" s="238"/>
      <c r="H396" s="241">
        <v>31.579999999999998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138</v>
      </c>
      <c r="AU396" s="247" t="s">
        <v>147</v>
      </c>
      <c r="AV396" s="13" t="s">
        <v>89</v>
      </c>
      <c r="AW396" s="13" t="s">
        <v>34</v>
      </c>
      <c r="AX396" s="13" t="s">
        <v>79</v>
      </c>
      <c r="AY396" s="247" t="s">
        <v>127</v>
      </c>
    </row>
    <row r="397" s="13" customFormat="1">
      <c r="A397" s="13"/>
      <c r="B397" s="237"/>
      <c r="C397" s="238"/>
      <c r="D397" s="232" t="s">
        <v>138</v>
      </c>
      <c r="E397" s="239" t="s">
        <v>1</v>
      </c>
      <c r="F397" s="240" t="s">
        <v>1945</v>
      </c>
      <c r="G397" s="238"/>
      <c r="H397" s="241">
        <v>32.212000000000003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138</v>
      </c>
      <c r="AU397" s="247" t="s">
        <v>147</v>
      </c>
      <c r="AV397" s="13" t="s">
        <v>89</v>
      </c>
      <c r="AW397" s="13" t="s">
        <v>34</v>
      </c>
      <c r="AX397" s="13" t="s">
        <v>87</v>
      </c>
      <c r="AY397" s="247" t="s">
        <v>127</v>
      </c>
    </row>
    <row r="398" s="2" customFormat="1">
      <c r="A398" s="39"/>
      <c r="B398" s="40"/>
      <c r="C398" s="219" t="s">
        <v>529</v>
      </c>
      <c r="D398" s="219" t="s">
        <v>130</v>
      </c>
      <c r="E398" s="220" t="s">
        <v>785</v>
      </c>
      <c r="F398" s="221" t="s">
        <v>786</v>
      </c>
      <c r="G398" s="222" t="s">
        <v>205</v>
      </c>
      <c r="H398" s="223">
        <v>104.74800000000001</v>
      </c>
      <c r="I398" s="224"/>
      <c r="J398" s="225">
        <f>ROUND(I398*H398,2)</f>
        <v>0</v>
      </c>
      <c r="K398" s="221" t="s">
        <v>1</v>
      </c>
      <c r="L398" s="45"/>
      <c r="M398" s="226" t="s">
        <v>1</v>
      </c>
      <c r="N398" s="227" t="s">
        <v>44</v>
      </c>
      <c r="O398" s="92"/>
      <c r="P398" s="228">
        <f>O398*H398</f>
        <v>0</v>
      </c>
      <c r="Q398" s="228">
        <v>0.0026800000000000001</v>
      </c>
      <c r="R398" s="228">
        <f>Q398*H398</f>
        <v>0.28072464000000003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134</v>
      </c>
      <c r="AT398" s="230" t="s">
        <v>130</v>
      </c>
      <c r="AU398" s="230" t="s">
        <v>147</v>
      </c>
      <c r="AY398" s="18" t="s">
        <v>127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87</v>
      </c>
      <c r="BK398" s="231">
        <f>ROUND(I398*H398,2)</f>
        <v>0</v>
      </c>
      <c r="BL398" s="18" t="s">
        <v>134</v>
      </c>
      <c r="BM398" s="230" t="s">
        <v>1946</v>
      </c>
    </row>
    <row r="399" s="2" customFormat="1">
      <c r="A399" s="39"/>
      <c r="B399" s="40"/>
      <c r="C399" s="41"/>
      <c r="D399" s="232" t="s">
        <v>136</v>
      </c>
      <c r="E399" s="41"/>
      <c r="F399" s="233" t="s">
        <v>788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136</v>
      </c>
      <c r="AU399" s="18" t="s">
        <v>147</v>
      </c>
    </row>
    <row r="400" s="13" customFormat="1">
      <c r="A400" s="13"/>
      <c r="B400" s="237"/>
      <c r="C400" s="238"/>
      <c r="D400" s="232" t="s">
        <v>138</v>
      </c>
      <c r="E400" s="239" t="s">
        <v>1</v>
      </c>
      <c r="F400" s="240" t="s">
        <v>1947</v>
      </c>
      <c r="G400" s="238"/>
      <c r="H400" s="241">
        <v>104.74800000000001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138</v>
      </c>
      <c r="AU400" s="247" t="s">
        <v>147</v>
      </c>
      <c r="AV400" s="13" t="s">
        <v>89</v>
      </c>
      <c r="AW400" s="13" t="s">
        <v>34</v>
      </c>
      <c r="AX400" s="13" t="s">
        <v>87</v>
      </c>
      <c r="AY400" s="247" t="s">
        <v>127</v>
      </c>
    </row>
    <row r="401" s="2" customFormat="1">
      <c r="A401" s="39"/>
      <c r="B401" s="40"/>
      <c r="C401" s="219" t="s">
        <v>534</v>
      </c>
      <c r="D401" s="219" t="s">
        <v>130</v>
      </c>
      <c r="E401" s="220" t="s">
        <v>791</v>
      </c>
      <c r="F401" s="221" t="s">
        <v>792</v>
      </c>
      <c r="G401" s="222" t="s">
        <v>205</v>
      </c>
      <c r="H401" s="223">
        <v>20.260000000000002</v>
      </c>
      <c r="I401" s="224"/>
      <c r="J401" s="225">
        <f>ROUND(I401*H401,2)</f>
        <v>0</v>
      </c>
      <c r="K401" s="221" t="s">
        <v>1</v>
      </c>
      <c r="L401" s="45"/>
      <c r="M401" s="226" t="s">
        <v>1</v>
      </c>
      <c r="N401" s="227" t="s">
        <v>44</v>
      </c>
      <c r="O401" s="92"/>
      <c r="P401" s="228">
        <f>O401*H401</f>
        <v>0</v>
      </c>
      <c r="Q401" s="228">
        <v>0.0036800000000000001</v>
      </c>
      <c r="R401" s="228">
        <f>Q401*H401</f>
        <v>0.074556800000000006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134</v>
      </c>
      <c r="AT401" s="230" t="s">
        <v>130</v>
      </c>
      <c r="AU401" s="230" t="s">
        <v>147</v>
      </c>
      <c r="AY401" s="18" t="s">
        <v>127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87</v>
      </c>
      <c r="BK401" s="231">
        <f>ROUND(I401*H401,2)</f>
        <v>0</v>
      </c>
      <c r="BL401" s="18" t="s">
        <v>134</v>
      </c>
      <c r="BM401" s="230" t="s">
        <v>1948</v>
      </c>
    </row>
    <row r="402" s="2" customFormat="1">
      <c r="A402" s="39"/>
      <c r="B402" s="40"/>
      <c r="C402" s="41"/>
      <c r="D402" s="232" t="s">
        <v>136</v>
      </c>
      <c r="E402" s="41"/>
      <c r="F402" s="233" t="s">
        <v>794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136</v>
      </c>
      <c r="AU402" s="18" t="s">
        <v>147</v>
      </c>
    </row>
    <row r="403" s="13" customFormat="1">
      <c r="A403" s="13"/>
      <c r="B403" s="237"/>
      <c r="C403" s="238"/>
      <c r="D403" s="232" t="s">
        <v>138</v>
      </c>
      <c r="E403" s="239" t="s">
        <v>1</v>
      </c>
      <c r="F403" s="240" t="s">
        <v>1949</v>
      </c>
      <c r="G403" s="238"/>
      <c r="H403" s="241">
        <v>20.260000000000002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138</v>
      </c>
      <c r="AU403" s="247" t="s">
        <v>147</v>
      </c>
      <c r="AV403" s="13" t="s">
        <v>89</v>
      </c>
      <c r="AW403" s="13" t="s">
        <v>34</v>
      </c>
      <c r="AX403" s="13" t="s">
        <v>87</v>
      </c>
      <c r="AY403" s="247" t="s">
        <v>127</v>
      </c>
    </row>
    <row r="404" s="2" customFormat="1" ht="21.75" customHeight="1">
      <c r="A404" s="39"/>
      <c r="B404" s="40"/>
      <c r="C404" s="219" t="s">
        <v>544</v>
      </c>
      <c r="D404" s="219" t="s">
        <v>130</v>
      </c>
      <c r="E404" s="220" t="s">
        <v>797</v>
      </c>
      <c r="F404" s="221" t="s">
        <v>798</v>
      </c>
      <c r="G404" s="222" t="s">
        <v>205</v>
      </c>
      <c r="H404" s="223">
        <v>42.049999999999997</v>
      </c>
      <c r="I404" s="224"/>
      <c r="J404" s="225">
        <f>ROUND(I404*H404,2)</f>
        <v>0</v>
      </c>
      <c r="K404" s="221" t="s">
        <v>1</v>
      </c>
      <c r="L404" s="45"/>
      <c r="M404" s="226" t="s">
        <v>1</v>
      </c>
      <c r="N404" s="227" t="s">
        <v>44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134</v>
      </c>
      <c r="AT404" s="230" t="s">
        <v>130</v>
      </c>
      <c r="AU404" s="230" t="s">
        <v>147</v>
      </c>
      <c r="AY404" s="18" t="s">
        <v>127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87</v>
      </c>
      <c r="BK404" s="231">
        <f>ROUND(I404*H404,2)</f>
        <v>0</v>
      </c>
      <c r="BL404" s="18" t="s">
        <v>134</v>
      </c>
      <c r="BM404" s="230" t="s">
        <v>1950</v>
      </c>
    </row>
    <row r="405" s="2" customFormat="1">
      <c r="A405" s="39"/>
      <c r="B405" s="40"/>
      <c r="C405" s="41"/>
      <c r="D405" s="232" t="s">
        <v>136</v>
      </c>
      <c r="E405" s="41"/>
      <c r="F405" s="233" t="s">
        <v>800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136</v>
      </c>
      <c r="AU405" s="18" t="s">
        <v>147</v>
      </c>
    </row>
    <row r="406" s="13" customFormat="1">
      <c r="A406" s="13"/>
      <c r="B406" s="237"/>
      <c r="C406" s="238"/>
      <c r="D406" s="232" t="s">
        <v>138</v>
      </c>
      <c r="E406" s="239" t="s">
        <v>1</v>
      </c>
      <c r="F406" s="240" t="s">
        <v>1951</v>
      </c>
      <c r="G406" s="238"/>
      <c r="H406" s="241">
        <v>18.375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138</v>
      </c>
      <c r="AU406" s="247" t="s">
        <v>147</v>
      </c>
      <c r="AV406" s="13" t="s">
        <v>89</v>
      </c>
      <c r="AW406" s="13" t="s">
        <v>34</v>
      </c>
      <c r="AX406" s="13" t="s">
        <v>79</v>
      </c>
      <c r="AY406" s="247" t="s">
        <v>127</v>
      </c>
    </row>
    <row r="407" s="13" customFormat="1">
      <c r="A407" s="13"/>
      <c r="B407" s="237"/>
      <c r="C407" s="238"/>
      <c r="D407" s="232" t="s">
        <v>138</v>
      </c>
      <c r="E407" s="239" t="s">
        <v>1</v>
      </c>
      <c r="F407" s="240" t="s">
        <v>1952</v>
      </c>
      <c r="G407" s="238"/>
      <c r="H407" s="241">
        <v>2.6499999999999999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138</v>
      </c>
      <c r="AU407" s="247" t="s">
        <v>147</v>
      </c>
      <c r="AV407" s="13" t="s">
        <v>89</v>
      </c>
      <c r="AW407" s="13" t="s">
        <v>34</v>
      </c>
      <c r="AX407" s="13" t="s">
        <v>79</v>
      </c>
      <c r="AY407" s="247" t="s">
        <v>127</v>
      </c>
    </row>
    <row r="408" s="14" customFormat="1">
      <c r="A408" s="14"/>
      <c r="B408" s="248"/>
      <c r="C408" s="249"/>
      <c r="D408" s="232" t="s">
        <v>138</v>
      </c>
      <c r="E408" s="250" t="s">
        <v>1</v>
      </c>
      <c r="F408" s="251" t="s">
        <v>176</v>
      </c>
      <c r="G408" s="249"/>
      <c r="H408" s="252">
        <v>21.024999999999999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138</v>
      </c>
      <c r="AU408" s="258" t="s">
        <v>147</v>
      </c>
      <c r="AV408" s="14" t="s">
        <v>134</v>
      </c>
      <c r="AW408" s="14" t="s">
        <v>34</v>
      </c>
      <c r="AX408" s="14" t="s">
        <v>79</v>
      </c>
      <c r="AY408" s="258" t="s">
        <v>127</v>
      </c>
    </row>
    <row r="409" s="13" customFormat="1">
      <c r="A409" s="13"/>
      <c r="B409" s="237"/>
      <c r="C409" s="238"/>
      <c r="D409" s="232" t="s">
        <v>138</v>
      </c>
      <c r="E409" s="239" t="s">
        <v>1</v>
      </c>
      <c r="F409" s="240" t="s">
        <v>1953</v>
      </c>
      <c r="G409" s="238"/>
      <c r="H409" s="241">
        <v>42.049999999999997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138</v>
      </c>
      <c r="AU409" s="247" t="s">
        <v>147</v>
      </c>
      <c r="AV409" s="13" t="s">
        <v>89</v>
      </c>
      <c r="AW409" s="13" t="s">
        <v>34</v>
      </c>
      <c r="AX409" s="13" t="s">
        <v>87</v>
      </c>
      <c r="AY409" s="247" t="s">
        <v>127</v>
      </c>
    </row>
    <row r="410" s="12" customFormat="1" ht="20.88" customHeight="1">
      <c r="A410" s="12"/>
      <c r="B410" s="203"/>
      <c r="C410" s="204"/>
      <c r="D410" s="205" t="s">
        <v>78</v>
      </c>
      <c r="E410" s="217" t="s">
        <v>736</v>
      </c>
      <c r="F410" s="217" t="s">
        <v>805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SUM(P411:P428)</f>
        <v>0</v>
      </c>
      <c r="Q410" s="211"/>
      <c r="R410" s="212">
        <f>SUM(R411:R428)</f>
        <v>10.27419909</v>
      </c>
      <c r="S410" s="211"/>
      <c r="T410" s="213">
        <f>SUM(T411:T428)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87</v>
      </c>
      <c r="AT410" s="215" t="s">
        <v>78</v>
      </c>
      <c r="AU410" s="215" t="s">
        <v>89</v>
      </c>
      <c r="AY410" s="214" t="s">
        <v>127</v>
      </c>
      <c r="BK410" s="216">
        <f>SUM(BK411:BK428)</f>
        <v>0</v>
      </c>
    </row>
    <row r="411" s="2" customFormat="1" ht="21.75" customHeight="1">
      <c r="A411" s="39"/>
      <c r="B411" s="40"/>
      <c r="C411" s="219" t="s">
        <v>549</v>
      </c>
      <c r="D411" s="219" t="s">
        <v>130</v>
      </c>
      <c r="E411" s="220" t="s">
        <v>824</v>
      </c>
      <c r="F411" s="221" t="s">
        <v>825</v>
      </c>
      <c r="G411" s="222" t="s">
        <v>205</v>
      </c>
      <c r="H411" s="223">
        <v>125.63</v>
      </c>
      <c r="I411" s="224"/>
      <c r="J411" s="225">
        <f>ROUND(I411*H411,2)</f>
        <v>0</v>
      </c>
      <c r="K411" s="221" t="s">
        <v>1</v>
      </c>
      <c r="L411" s="45"/>
      <c r="M411" s="226" t="s">
        <v>1</v>
      </c>
      <c r="N411" s="227" t="s">
        <v>44</v>
      </c>
      <c r="O411" s="92"/>
      <c r="P411" s="228">
        <f>O411*H411</f>
        <v>0</v>
      </c>
      <c r="Q411" s="228">
        <v>0.081600000000000006</v>
      </c>
      <c r="R411" s="228">
        <f>Q411*H411</f>
        <v>10.251408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134</v>
      </c>
      <c r="AT411" s="230" t="s">
        <v>130</v>
      </c>
      <c r="AU411" s="230" t="s">
        <v>147</v>
      </c>
      <c r="AY411" s="18" t="s">
        <v>127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87</v>
      </c>
      <c r="BK411" s="231">
        <f>ROUND(I411*H411,2)</f>
        <v>0</v>
      </c>
      <c r="BL411" s="18" t="s">
        <v>134</v>
      </c>
      <c r="BM411" s="230" t="s">
        <v>1954</v>
      </c>
    </row>
    <row r="412" s="2" customFormat="1">
      <c r="A412" s="39"/>
      <c r="B412" s="40"/>
      <c r="C412" s="41"/>
      <c r="D412" s="232" t="s">
        <v>136</v>
      </c>
      <c r="E412" s="41"/>
      <c r="F412" s="233" t="s">
        <v>827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136</v>
      </c>
      <c r="AU412" s="18" t="s">
        <v>147</v>
      </c>
    </row>
    <row r="413" s="13" customFormat="1">
      <c r="A413" s="13"/>
      <c r="B413" s="237"/>
      <c r="C413" s="238"/>
      <c r="D413" s="232" t="s">
        <v>138</v>
      </c>
      <c r="E413" s="239" t="s">
        <v>1</v>
      </c>
      <c r="F413" s="240" t="s">
        <v>1955</v>
      </c>
      <c r="G413" s="238"/>
      <c r="H413" s="241">
        <v>101.38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138</v>
      </c>
      <c r="AU413" s="247" t="s">
        <v>147</v>
      </c>
      <c r="AV413" s="13" t="s">
        <v>89</v>
      </c>
      <c r="AW413" s="13" t="s">
        <v>34</v>
      </c>
      <c r="AX413" s="13" t="s">
        <v>79</v>
      </c>
      <c r="AY413" s="247" t="s">
        <v>127</v>
      </c>
    </row>
    <row r="414" s="13" customFormat="1">
      <c r="A414" s="13"/>
      <c r="B414" s="237"/>
      <c r="C414" s="238"/>
      <c r="D414" s="232" t="s">
        <v>138</v>
      </c>
      <c r="E414" s="239" t="s">
        <v>1</v>
      </c>
      <c r="F414" s="240" t="s">
        <v>1956</v>
      </c>
      <c r="G414" s="238"/>
      <c r="H414" s="241">
        <v>24.25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138</v>
      </c>
      <c r="AU414" s="247" t="s">
        <v>147</v>
      </c>
      <c r="AV414" s="13" t="s">
        <v>89</v>
      </c>
      <c r="AW414" s="13" t="s">
        <v>34</v>
      </c>
      <c r="AX414" s="13" t="s">
        <v>79</v>
      </c>
      <c r="AY414" s="247" t="s">
        <v>127</v>
      </c>
    </row>
    <row r="415" s="14" customFormat="1">
      <c r="A415" s="14"/>
      <c r="B415" s="248"/>
      <c r="C415" s="249"/>
      <c r="D415" s="232" t="s">
        <v>138</v>
      </c>
      <c r="E415" s="250" t="s">
        <v>1</v>
      </c>
      <c r="F415" s="251" t="s">
        <v>176</v>
      </c>
      <c r="G415" s="249"/>
      <c r="H415" s="252">
        <v>125.63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138</v>
      </c>
      <c r="AU415" s="258" t="s">
        <v>147</v>
      </c>
      <c r="AV415" s="14" t="s">
        <v>134</v>
      </c>
      <c r="AW415" s="14" t="s">
        <v>34</v>
      </c>
      <c r="AX415" s="14" t="s">
        <v>87</v>
      </c>
      <c r="AY415" s="258" t="s">
        <v>127</v>
      </c>
    </row>
    <row r="416" s="2" customFormat="1" ht="16.5" customHeight="1">
      <c r="A416" s="39"/>
      <c r="B416" s="40"/>
      <c r="C416" s="219" t="s">
        <v>562</v>
      </c>
      <c r="D416" s="219" t="s">
        <v>130</v>
      </c>
      <c r="E416" s="220" t="s">
        <v>834</v>
      </c>
      <c r="F416" s="221" t="s">
        <v>835</v>
      </c>
      <c r="G416" s="222" t="s">
        <v>205</v>
      </c>
      <c r="H416" s="223">
        <v>138.19300000000001</v>
      </c>
      <c r="I416" s="224"/>
      <c r="J416" s="225">
        <f>ROUND(I416*H416,2)</f>
        <v>0</v>
      </c>
      <c r="K416" s="221" t="s">
        <v>1</v>
      </c>
      <c r="L416" s="45"/>
      <c r="M416" s="226" t="s">
        <v>1</v>
      </c>
      <c r="N416" s="227" t="s">
        <v>44</v>
      </c>
      <c r="O416" s="92"/>
      <c r="P416" s="228">
        <f>O416*H416</f>
        <v>0</v>
      </c>
      <c r="Q416" s="228">
        <v>0.00012999999999999999</v>
      </c>
      <c r="R416" s="228">
        <f>Q416*H416</f>
        <v>0.01796509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134</v>
      </c>
      <c r="AT416" s="230" t="s">
        <v>130</v>
      </c>
      <c r="AU416" s="230" t="s">
        <v>147</v>
      </c>
      <c r="AY416" s="18" t="s">
        <v>127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87</v>
      </c>
      <c r="BK416" s="231">
        <f>ROUND(I416*H416,2)</f>
        <v>0</v>
      </c>
      <c r="BL416" s="18" t="s">
        <v>134</v>
      </c>
      <c r="BM416" s="230" t="s">
        <v>1957</v>
      </c>
    </row>
    <row r="417" s="2" customFormat="1">
      <c r="A417" s="39"/>
      <c r="B417" s="40"/>
      <c r="C417" s="41"/>
      <c r="D417" s="232" t="s">
        <v>136</v>
      </c>
      <c r="E417" s="41"/>
      <c r="F417" s="233" t="s">
        <v>837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136</v>
      </c>
      <c r="AU417" s="18" t="s">
        <v>147</v>
      </c>
    </row>
    <row r="418" s="13" customFormat="1">
      <c r="A418" s="13"/>
      <c r="B418" s="237"/>
      <c r="C418" s="238"/>
      <c r="D418" s="232" t="s">
        <v>138</v>
      </c>
      <c r="E418" s="239" t="s">
        <v>1</v>
      </c>
      <c r="F418" s="240" t="s">
        <v>1955</v>
      </c>
      <c r="G418" s="238"/>
      <c r="H418" s="241">
        <v>101.38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138</v>
      </c>
      <c r="AU418" s="247" t="s">
        <v>147</v>
      </c>
      <c r="AV418" s="13" t="s">
        <v>89</v>
      </c>
      <c r="AW418" s="13" t="s">
        <v>34</v>
      </c>
      <c r="AX418" s="13" t="s">
        <v>79</v>
      </c>
      <c r="AY418" s="247" t="s">
        <v>127</v>
      </c>
    </row>
    <row r="419" s="13" customFormat="1">
      <c r="A419" s="13"/>
      <c r="B419" s="237"/>
      <c r="C419" s="238"/>
      <c r="D419" s="232" t="s">
        <v>138</v>
      </c>
      <c r="E419" s="239" t="s">
        <v>1</v>
      </c>
      <c r="F419" s="240" t="s">
        <v>1956</v>
      </c>
      <c r="G419" s="238"/>
      <c r="H419" s="241">
        <v>24.25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138</v>
      </c>
      <c r="AU419" s="247" t="s">
        <v>147</v>
      </c>
      <c r="AV419" s="13" t="s">
        <v>89</v>
      </c>
      <c r="AW419" s="13" t="s">
        <v>34</v>
      </c>
      <c r="AX419" s="13" t="s">
        <v>79</v>
      </c>
      <c r="AY419" s="247" t="s">
        <v>127</v>
      </c>
    </row>
    <row r="420" s="14" customFormat="1">
      <c r="A420" s="14"/>
      <c r="B420" s="248"/>
      <c r="C420" s="249"/>
      <c r="D420" s="232" t="s">
        <v>138</v>
      </c>
      <c r="E420" s="250" t="s">
        <v>1</v>
      </c>
      <c r="F420" s="251" t="s">
        <v>176</v>
      </c>
      <c r="G420" s="249"/>
      <c r="H420" s="252">
        <v>125.63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138</v>
      </c>
      <c r="AU420" s="258" t="s">
        <v>147</v>
      </c>
      <c r="AV420" s="14" t="s">
        <v>134</v>
      </c>
      <c r="AW420" s="14" t="s">
        <v>34</v>
      </c>
      <c r="AX420" s="14" t="s">
        <v>79</v>
      </c>
      <c r="AY420" s="258" t="s">
        <v>127</v>
      </c>
    </row>
    <row r="421" s="13" customFormat="1">
      <c r="A421" s="13"/>
      <c r="B421" s="237"/>
      <c r="C421" s="238"/>
      <c r="D421" s="232" t="s">
        <v>138</v>
      </c>
      <c r="E421" s="239" t="s">
        <v>1</v>
      </c>
      <c r="F421" s="240" t="s">
        <v>1958</v>
      </c>
      <c r="G421" s="238"/>
      <c r="H421" s="241">
        <v>138.19300000000001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138</v>
      </c>
      <c r="AU421" s="247" t="s">
        <v>147</v>
      </c>
      <c r="AV421" s="13" t="s">
        <v>89</v>
      </c>
      <c r="AW421" s="13" t="s">
        <v>34</v>
      </c>
      <c r="AX421" s="13" t="s">
        <v>87</v>
      </c>
      <c r="AY421" s="247" t="s">
        <v>127</v>
      </c>
    </row>
    <row r="422" s="2" customFormat="1">
      <c r="A422" s="39"/>
      <c r="B422" s="40"/>
      <c r="C422" s="219" t="s">
        <v>568</v>
      </c>
      <c r="D422" s="219" t="s">
        <v>130</v>
      </c>
      <c r="E422" s="220" t="s">
        <v>840</v>
      </c>
      <c r="F422" s="221" t="s">
        <v>841</v>
      </c>
      <c r="G422" s="222" t="s">
        <v>213</v>
      </c>
      <c r="H422" s="223">
        <v>241.30000000000001</v>
      </c>
      <c r="I422" s="224"/>
      <c r="J422" s="225">
        <f>ROUND(I422*H422,2)</f>
        <v>0</v>
      </c>
      <c r="K422" s="221" t="s">
        <v>1</v>
      </c>
      <c r="L422" s="45"/>
      <c r="M422" s="226" t="s">
        <v>1</v>
      </c>
      <c r="N422" s="227" t="s">
        <v>44</v>
      </c>
      <c r="O422" s="92"/>
      <c r="P422" s="228">
        <f>O422*H422</f>
        <v>0</v>
      </c>
      <c r="Q422" s="228">
        <v>2.0000000000000002E-05</v>
      </c>
      <c r="R422" s="228">
        <f>Q422*H422</f>
        <v>0.0048260000000000004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134</v>
      </c>
      <c r="AT422" s="230" t="s">
        <v>130</v>
      </c>
      <c r="AU422" s="230" t="s">
        <v>147</v>
      </c>
      <c r="AY422" s="18" t="s">
        <v>127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87</v>
      </c>
      <c r="BK422" s="231">
        <f>ROUND(I422*H422,2)</f>
        <v>0</v>
      </c>
      <c r="BL422" s="18" t="s">
        <v>134</v>
      </c>
      <c r="BM422" s="230" t="s">
        <v>1959</v>
      </c>
    </row>
    <row r="423" s="2" customFormat="1">
      <c r="A423" s="39"/>
      <c r="B423" s="40"/>
      <c r="C423" s="41"/>
      <c r="D423" s="232" t="s">
        <v>136</v>
      </c>
      <c r="E423" s="41"/>
      <c r="F423" s="233" t="s">
        <v>843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136</v>
      </c>
      <c r="AU423" s="18" t="s">
        <v>147</v>
      </c>
    </row>
    <row r="424" s="13" customFormat="1">
      <c r="A424" s="13"/>
      <c r="B424" s="237"/>
      <c r="C424" s="238"/>
      <c r="D424" s="232" t="s">
        <v>138</v>
      </c>
      <c r="E424" s="239" t="s">
        <v>1</v>
      </c>
      <c r="F424" s="240" t="s">
        <v>1960</v>
      </c>
      <c r="G424" s="238"/>
      <c r="H424" s="241">
        <v>58.100000000000001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138</v>
      </c>
      <c r="AU424" s="247" t="s">
        <v>147</v>
      </c>
      <c r="AV424" s="13" t="s">
        <v>89</v>
      </c>
      <c r="AW424" s="13" t="s">
        <v>34</v>
      </c>
      <c r="AX424" s="13" t="s">
        <v>79</v>
      </c>
      <c r="AY424" s="247" t="s">
        <v>127</v>
      </c>
    </row>
    <row r="425" s="13" customFormat="1">
      <c r="A425" s="13"/>
      <c r="B425" s="237"/>
      <c r="C425" s="238"/>
      <c r="D425" s="232" t="s">
        <v>138</v>
      </c>
      <c r="E425" s="239" t="s">
        <v>1</v>
      </c>
      <c r="F425" s="240" t="s">
        <v>1961</v>
      </c>
      <c r="G425" s="238"/>
      <c r="H425" s="241">
        <v>62.799999999999997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138</v>
      </c>
      <c r="AU425" s="247" t="s">
        <v>147</v>
      </c>
      <c r="AV425" s="13" t="s">
        <v>89</v>
      </c>
      <c r="AW425" s="13" t="s">
        <v>34</v>
      </c>
      <c r="AX425" s="13" t="s">
        <v>79</v>
      </c>
      <c r="AY425" s="247" t="s">
        <v>127</v>
      </c>
    </row>
    <row r="426" s="13" customFormat="1">
      <c r="A426" s="13"/>
      <c r="B426" s="237"/>
      <c r="C426" s="238"/>
      <c r="D426" s="232" t="s">
        <v>138</v>
      </c>
      <c r="E426" s="239" t="s">
        <v>1</v>
      </c>
      <c r="F426" s="240" t="s">
        <v>1962</v>
      </c>
      <c r="G426" s="238"/>
      <c r="H426" s="241">
        <v>37.799999999999997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138</v>
      </c>
      <c r="AU426" s="247" t="s">
        <v>147</v>
      </c>
      <c r="AV426" s="13" t="s">
        <v>89</v>
      </c>
      <c r="AW426" s="13" t="s">
        <v>34</v>
      </c>
      <c r="AX426" s="13" t="s">
        <v>79</v>
      </c>
      <c r="AY426" s="247" t="s">
        <v>127</v>
      </c>
    </row>
    <row r="427" s="13" customFormat="1">
      <c r="A427" s="13"/>
      <c r="B427" s="237"/>
      <c r="C427" s="238"/>
      <c r="D427" s="232" t="s">
        <v>138</v>
      </c>
      <c r="E427" s="239" t="s">
        <v>1</v>
      </c>
      <c r="F427" s="240" t="s">
        <v>1963</v>
      </c>
      <c r="G427" s="238"/>
      <c r="H427" s="241">
        <v>82.599999999999994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138</v>
      </c>
      <c r="AU427" s="247" t="s">
        <v>147</v>
      </c>
      <c r="AV427" s="13" t="s">
        <v>89</v>
      </c>
      <c r="AW427" s="13" t="s">
        <v>34</v>
      </c>
      <c r="AX427" s="13" t="s">
        <v>79</v>
      </c>
      <c r="AY427" s="247" t="s">
        <v>127</v>
      </c>
    </row>
    <row r="428" s="14" customFormat="1">
      <c r="A428" s="14"/>
      <c r="B428" s="248"/>
      <c r="C428" s="249"/>
      <c r="D428" s="232" t="s">
        <v>138</v>
      </c>
      <c r="E428" s="250" t="s">
        <v>1</v>
      </c>
      <c r="F428" s="251" t="s">
        <v>176</v>
      </c>
      <c r="G428" s="249"/>
      <c r="H428" s="252">
        <v>241.29999999999998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138</v>
      </c>
      <c r="AU428" s="258" t="s">
        <v>147</v>
      </c>
      <c r="AV428" s="14" t="s">
        <v>134</v>
      </c>
      <c r="AW428" s="14" t="s">
        <v>34</v>
      </c>
      <c r="AX428" s="14" t="s">
        <v>87</v>
      </c>
      <c r="AY428" s="258" t="s">
        <v>127</v>
      </c>
    </row>
    <row r="429" s="12" customFormat="1" ht="22.8" customHeight="1">
      <c r="A429" s="12"/>
      <c r="B429" s="203"/>
      <c r="C429" s="204"/>
      <c r="D429" s="205" t="s">
        <v>78</v>
      </c>
      <c r="E429" s="217" t="s">
        <v>128</v>
      </c>
      <c r="F429" s="217" t="s">
        <v>129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SUM(P430:P458)</f>
        <v>0</v>
      </c>
      <c r="Q429" s="211"/>
      <c r="R429" s="212">
        <f>SUM(R430:R458)</f>
        <v>0.025171899999999997</v>
      </c>
      <c r="S429" s="211"/>
      <c r="T429" s="213">
        <f>SUM(T430:T458)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87</v>
      </c>
      <c r="AT429" s="215" t="s">
        <v>78</v>
      </c>
      <c r="AU429" s="215" t="s">
        <v>87</v>
      </c>
      <c r="AY429" s="214" t="s">
        <v>127</v>
      </c>
      <c r="BK429" s="216">
        <f>SUM(BK430:BK458)</f>
        <v>0</v>
      </c>
    </row>
    <row r="430" s="2" customFormat="1" ht="33" customHeight="1">
      <c r="A430" s="39"/>
      <c r="B430" s="40"/>
      <c r="C430" s="219" t="s">
        <v>574</v>
      </c>
      <c r="D430" s="219" t="s">
        <v>130</v>
      </c>
      <c r="E430" s="220" t="s">
        <v>865</v>
      </c>
      <c r="F430" s="221" t="s">
        <v>866</v>
      </c>
      <c r="G430" s="222" t="s">
        <v>205</v>
      </c>
      <c r="H430" s="223">
        <v>249.68000000000001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44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134</v>
      </c>
      <c r="AT430" s="230" t="s">
        <v>130</v>
      </c>
      <c r="AU430" s="230" t="s">
        <v>89</v>
      </c>
      <c r="AY430" s="18" t="s">
        <v>127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87</v>
      </c>
      <c r="BK430" s="231">
        <f>ROUND(I430*H430,2)</f>
        <v>0</v>
      </c>
      <c r="BL430" s="18" t="s">
        <v>134</v>
      </c>
      <c r="BM430" s="230" t="s">
        <v>1964</v>
      </c>
    </row>
    <row r="431" s="2" customFormat="1">
      <c r="A431" s="39"/>
      <c r="B431" s="40"/>
      <c r="C431" s="41"/>
      <c r="D431" s="232" t="s">
        <v>136</v>
      </c>
      <c r="E431" s="41"/>
      <c r="F431" s="233" t="s">
        <v>868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136</v>
      </c>
      <c r="AU431" s="18" t="s">
        <v>89</v>
      </c>
    </row>
    <row r="432" s="13" customFormat="1">
      <c r="A432" s="13"/>
      <c r="B432" s="237"/>
      <c r="C432" s="238"/>
      <c r="D432" s="232" t="s">
        <v>138</v>
      </c>
      <c r="E432" s="239" t="s">
        <v>1</v>
      </c>
      <c r="F432" s="240" t="s">
        <v>1965</v>
      </c>
      <c r="G432" s="238"/>
      <c r="H432" s="241">
        <v>249.68000000000001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138</v>
      </c>
      <c r="AU432" s="247" t="s">
        <v>89</v>
      </c>
      <c r="AV432" s="13" t="s">
        <v>89</v>
      </c>
      <c r="AW432" s="13" t="s">
        <v>34</v>
      </c>
      <c r="AX432" s="13" t="s">
        <v>87</v>
      </c>
      <c r="AY432" s="247" t="s">
        <v>127</v>
      </c>
    </row>
    <row r="433" s="2" customFormat="1" ht="33" customHeight="1">
      <c r="A433" s="39"/>
      <c r="B433" s="40"/>
      <c r="C433" s="219" t="s">
        <v>580</v>
      </c>
      <c r="D433" s="219" t="s">
        <v>130</v>
      </c>
      <c r="E433" s="220" t="s">
        <v>871</v>
      </c>
      <c r="F433" s="221" t="s">
        <v>872</v>
      </c>
      <c r="G433" s="222" t="s">
        <v>205</v>
      </c>
      <c r="H433" s="223">
        <v>11235.6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44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134</v>
      </c>
      <c r="AT433" s="230" t="s">
        <v>130</v>
      </c>
      <c r="AU433" s="230" t="s">
        <v>89</v>
      </c>
      <c r="AY433" s="18" t="s">
        <v>127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87</v>
      </c>
      <c r="BK433" s="231">
        <f>ROUND(I433*H433,2)</f>
        <v>0</v>
      </c>
      <c r="BL433" s="18" t="s">
        <v>134</v>
      </c>
      <c r="BM433" s="230" t="s">
        <v>1966</v>
      </c>
    </row>
    <row r="434" s="2" customFormat="1">
      <c r="A434" s="39"/>
      <c r="B434" s="40"/>
      <c r="C434" s="41"/>
      <c r="D434" s="232" t="s">
        <v>136</v>
      </c>
      <c r="E434" s="41"/>
      <c r="F434" s="233" t="s">
        <v>874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136</v>
      </c>
      <c r="AU434" s="18" t="s">
        <v>89</v>
      </c>
    </row>
    <row r="435" s="13" customFormat="1">
      <c r="A435" s="13"/>
      <c r="B435" s="237"/>
      <c r="C435" s="238"/>
      <c r="D435" s="232" t="s">
        <v>138</v>
      </c>
      <c r="E435" s="239" t="s">
        <v>1</v>
      </c>
      <c r="F435" s="240" t="s">
        <v>1965</v>
      </c>
      <c r="G435" s="238"/>
      <c r="H435" s="241">
        <v>249.68000000000001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138</v>
      </c>
      <c r="AU435" s="247" t="s">
        <v>89</v>
      </c>
      <c r="AV435" s="13" t="s">
        <v>89</v>
      </c>
      <c r="AW435" s="13" t="s">
        <v>34</v>
      </c>
      <c r="AX435" s="13" t="s">
        <v>79</v>
      </c>
      <c r="AY435" s="247" t="s">
        <v>127</v>
      </c>
    </row>
    <row r="436" s="13" customFormat="1">
      <c r="A436" s="13"/>
      <c r="B436" s="237"/>
      <c r="C436" s="238"/>
      <c r="D436" s="232" t="s">
        <v>138</v>
      </c>
      <c r="E436" s="239" t="s">
        <v>1</v>
      </c>
      <c r="F436" s="240" t="s">
        <v>1967</v>
      </c>
      <c r="G436" s="238"/>
      <c r="H436" s="241">
        <v>11235.6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138</v>
      </c>
      <c r="AU436" s="247" t="s">
        <v>89</v>
      </c>
      <c r="AV436" s="13" t="s">
        <v>89</v>
      </c>
      <c r="AW436" s="13" t="s">
        <v>34</v>
      </c>
      <c r="AX436" s="13" t="s">
        <v>87</v>
      </c>
      <c r="AY436" s="247" t="s">
        <v>127</v>
      </c>
    </row>
    <row r="437" s="2" customFormat="1" ht="33" customHeight="1">
      <c r="A437" s="39"/>
      <c r="B437" s="40"/>
      <c r="C437" s="219" t="s">
        <v>587</v>
      </c>
      <c r="D437" s="219" t="s">
        <v>130</v>
      </c>
      <c r="E437" s="220" t="s">
        <v>877</v>
      </c>
      <c r="F437" s="221" t="s">
        <v>878</v>
      </c>
      <c r="G437" s="222" t="s">
        <v>205</v>
      </c>
      <c r="H437" s="223">
        <v>249.68000000000001</v>
      </c>
      <c r="I437" s="224"/>
      <c r="J437" s="225">
        <f>ROUND(I437*H437,2)</f>
        <v>0</v>
      </c>
      <c r="K437" s="221" t="s">
        <v>1</v>
      </c>
      <c r="L437" s="45"/>
      <c r="M437" s="226" t="s">
        <v>1</v>
      </c>
      <c r="N437" s="227" t="s">
        <v>44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134</v>
      </c>
      <c r="AT437" s="230" t="s">
        <v>130</v>
      </c>
      <c r="AU437" s="230" t="s">
        <v>89</v>
      </c>
      <c r="AY437" s="18" t="s">
        <v>127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87</v>
      </c>
      <c r="BK437" s="231">
        <f>ROUND(I437*H437,2)</f>
        <v>0</v>
      </c>
      <c r="BL437" s="18" t="s">
        <v>134</v>
      </c>
      <c r="BM437" s="230" t="s">
        <v>1968</v>
      </c>
    </row>
    <row r="438" s="2" customFormat="1">
      <c r="A438" s="39"/>
      <c r="B438" s="40"/>
      <c r="C438" s="41"/>
      <c r="D438" s="232" t="s">
        <v>136</v>
      </c>
      <c r="E438" s="41"/>
      <c r="F438" s="233" t="s">
        <v>880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136</v>
      </c>
      <c r="AU438" s="18" t="s">
        <v>89</v>
      </c>
    </row>
    <row r="439" s="13" customFormat="1">
      <c r="A439" s="13"/>
      <c r="B439" s="237"/>
      <c r="C439" s="238"/>
      <c r="D439" s="232" t="s">
        <v>138</v>
      </c>
      <c r="E439" s="239" t="s">
        <v>1</v>
      </c>
      <c r="F439" s="240" t="s">
        <v>1965</v>
      </c>
      <c r="G439" s="238"/>
      <c r="H439" s="241">
        <v>249.68000000000001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138</v>
      </c>
      <c r="AU439" s="247" t="s">
        <v>89</v>
      </c>
      <c r="AV439" s="13" t="s">
        <v>89</v>
      </c>
      <c r="AW439" s="13" t="s">
        <v>34</v>
      </c>
      <c r="AX439" s="13" t="s">
        <v>87</v>
      </c>
      <c r="AY439" s="247" t="s">
        <v>127</v>
      </c>
    </row>
    <row r="440" s="2" customFormat="1" ht="16.5" customHeight="1">
      <c r="A440" s="39"/>
      <c r="B440" s="40"/>
      <c r="C440" s="219" t="s">
        <v>602</v>
      </c>
      <c r="D440" s="219" t="s">
        <v>130</v>
      </c>
      <c r="E440" s="220" t="s">
        <v>882</v>
      </c>
      <c r="F440" s="221" t="s">
        <v>883</v>
      </c>
      <c r="G440" s="222" t="s">
        <v>205</v>
      </c>
      <c r="H440" s="223">
        <v>249.68000000000001</v>
      </c>
      <c r="I440" s="224"/>
      <c r="J440" s="225">
        <f>ROUND(I440*H440,2)</f>
        <v>0</v>
      </c>
      <c r="K440" s="221" t="s">
        <v>1</v>
      </c>
      <c r="L440" s="45"/>
      <c r="M440" s="226" t="s">
        <v>1</v>
      </c>
      <c r="N440" s="227" t="s">
        <v>44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134</v>
      </c>
      <c r="AT440" s="230" t="s">
        <v>130</v>
      </c>
      <c r="AU440" s="230" t="s">
        <v>89</v>
      </c>
      <c r="AY440" s="18" t="s">
        <v>127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87</v>
      </c>
      <c r="BK440" s="231">
        <f>ROUND(I440*H440,2)</f>
        <v>0</v>
      </c>
      <c r="BL440" s="18" t="s">
        <v>134</v>
      </c>
      <c r="BM440" s="230" t="s">
        <v>1969</v>
      </c>
    </row>
    <row r="441" s="2" customFormat="1">
      <c r="A441" s="39"/>
      <c r="B441" s="40"/>
      <c r="C441" s="41"/>
      <c r="D441" s="232" t="s">
        <v>136</v>
      </c>
      <c r="E441" s="41"/>
      <c r="F441" s="233" t="s">
        <v>885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136</v>
      </c>
      <c r="AU441" s="18" t="s">
        <v>89</v>
      </c>
    </row>
    <row r="442" s="13" customFormat="1">
      <c r="A442" s="13"/>
      <c r="B442" s="237"/>
      <c r="C442" s="238"/>
      <c r="D442" s="232" t="s">
        <v>138</v>
      </c>
      <c r="E442" s="239" t="s">
        <v>1</v>
      </c>
      <c r="F442" s="240" t="s">
        <v>1965</v>
      </c>
      <c r="G442" s="238"/>
      <c r="H442" s="241">
        <v>249.68000000000001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138</v>
      </c>
      <c r="AU442" s="247" t="s">
        <v>89</v>
      </c>
      <c r="AV442" s="13" t="s">
        <v>89</v>
      </c>
      <c r="AW442" s="13" t="s">
        <v>34</v>
      </c>
      <c r="AX442" s="13" t="s">
        <v>87</v>
      </c>
      <c r="AY442" s="247" t="s">
        <v>127</v>
      </c>
    </row>
    <row r="443" s="2" customFormat="1" ht="21.75" customHeight="1">
      <c r="A443" s="39"/>
      <c r="B443" s="40"/>
      <c r="C443" s="219" t="s">
        <v>617</v>
      </c>
      <c r="D443" s="219" t="s">
        <v>130</v>
      </c>
      <c r="E443" s="220" t="s">
        <v>887</v>
      </c>
      <c r="F443" s="221" t="s">
        <v>888</v>
      </c>
      <c r="G443" s="222" t="s">
        <v>205</v>
      </c>
      <c r="H443" s="223">
        <v>11235.6</v>
      </c>
      <c r="I443" s="224"/>
      <c r="J443" s="225">
        <f>ROUND(I443*H443,2)</f>
        <v>0</v>
      </c>
      <c r="K443" s="221" t="s">
        <v>1</v>
      </c>
      <c r="L443" s="45"/>
      <c r="M443" s="226" t="s">
        <v>1</v>
      </c>
      <c r="N443" s="227" t="s">
        <v>44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134</v>
      </c>
      <c r="AT443" s="230" t="s">
        <v>130</v>
      </c>
      <c r="AU443" s="230" t="s">
        <v>89</v>
      </c>
      <c r="AY443" s="18" t="s">
        <v>127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87</v>
      </c>
      <c r="BK443" s="231">
        <f>ROUND(I443*H443,2)</f>
        <v>0</v>
      </c>
      <c r="BL443" s="18" t="s">
        <v>134</v>
      </c>
      <c r="BM443" s="230" t="s">
        <v>1970</v>
      </c>
    </row>
    <row r="444" s="2" customFormat="1">
      <c r="A444" s="39"/>
      <c r="B444" s="40"/>
      <c r="C444" s="41"/>
      <c r="D444" s="232" t="s">
        <v>136</v>
      </c>
      <c r="E444" s="41"/>
      <c r="F444" s="233" t="s">
        <v>890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136</v>
      </c>
      <c r="AU444" s="18" t="s">
        <v>89</v>
      </c>
    </row>
    <row r="445" s="13" customFormat="1">
      <c r="A445" s="13"/>
      <c r="B445" s="237"/>
      <c r="C445" s="238"/>
      <c r="D445" s="232" t="s">
        <v>138</v>
      </c>
      <c r="E445" s="239" t="s">
        <v>1</v>
      </c>
      <c r="F445" s="240" t="s">
        <v>1965</v>
      </c>
      <c r="G445" s="238"/>
      <c r="H445" s="241">
        <v>249.68000000000001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138</v>
      </c>
      <c r="AU445" s="247" t="s">
        <v>89</v>
      </c>
      <c r="AV445" s="13" t="s">
        <v>89</v>
      </c>
      <c r="AW445" s="13" t="s">
        <v>34</v>
      </c>
      <c r="AX445" s="13" t="s">
        <v>79</v>
      </c>
      <c r="AY445" s="247" t="s">
        <v>127</v>
      </c>
    </row>
    <row r="446" s="13" customFormat="1">
      <c r="A446" s="13"/>
      <c r="B446" s="237"/>
      <c r="C446" s="238"/>
      <c r="D446" s="232" t="s">
        <v>138</v>
      </c>
      <c r="E446" s="239" t="s">
        <v>1</v>
      </c>
      <c r="F446" s="240" t="s">
        <v>1967</v>
      </c>
      <c r="G446" s="238"/>
      <c r="H446" s="241">
        <v>11235.6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138</v>
      </c>
      <c r="AU446" s="247" t="s">
        <v>89</v>
      </c>
      <c r="AV446" s="13" t="s">
        <v>89</v>
      </c>
      <c r="AW446" s="13" t="s">
        <v>34</v>
      </c>
      <c r="AX446" s="13" t="s">
        <v>87</v>
      </c>
      <c r="AY446" s="247" t="s">
        <v>127</v>
      </c>
    </row>
    <row r="447" s="2" customFormat="1" ht="21.75" customHeight="1">
      <c r="A447" s="39"/>
      <c r="B447" s="40"/>
      <c r="C447" s="219" t="s">
        <v>622</v>
      </c>
      <c r="D447" s="219" t="s">
        <v>130</v>
      </c>
      <c r="E447" s="220" t="s">
        <v>892</v>
      </c>
      <c r="F447" s="221" t="s">
        <v>893</v>
      </c>
      <c r="G447" s="222" t="s">
        <v>205</v>
      </c>
      <c r="H447" s="223">
        <v>249.68000000000001</v>
      </c>
      <c r="I447" s="224"/>
      <c r="J447" s="225">
        <f>ROUND(I447*H447,2)</f>
        <v>0</v>
      </c>
      <c r="K447" s="221" t="s">
        <v>1</v>
      </c>
      <c r="L447" s="45"/>
      <c r="M447" s="226" t="s">
        <v>1</v>
      </c>
      <c r="N447" s="227" t="s">
        <v>44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134</v>
      </c>
      <c r="AT447" s="230" t="s">
        <v>130</v>
      </c>
      <c r="AU447" s="230" t="s">
        <v>89</v>
      </c>
      <c r="AY447" s="18" t="s">
        <v>127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87</v>
      </c>
      <c r="BK447" s="231">
        <f>ROUND(I447*H447,2)</f>
        <v>0</v>
      </c>
      <c r="BL447" s="18" t="s">
        <v>134</v>
      </c>
      <c r="BM447" s="230" t="s">
        <v>1971</v>
      </c>
    </row>
    <row r="448" s="2" customFormat="1">
      <c r="A448" s="39"/>
      <c r="B448" s="40"/>
      <c r="C448" s="41"/>
      <c r="D448" s="232" t="s">
        <v>136</v>
      </c>
      <c r="E448" s="41"/>
      <c r="F448" s="233" t="s">
        <v>895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136</v>
      </c>
      <c r="AU448" s="18" t="s">
        <v>89</v>
      </c>
    </row>
    <row r="449" s="13" customFormat="1">
      <c r="A449" s="13"/>
      <c r="B449" s="237"/>
      <c r="C449" s="238"/>
      <c r="D449" s="232" t="s">
        <v>138</v>
      </c>
      <c r="E449" s="239" t="s">
        <v>1</v>
      </c>
      <c r="F449" s="240" t="s">
        <v>1965</v>
      </c>
      <c r="G449" s="238"/>
      <c r="H449" s="241">
        <v>249.68000000000001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138</v>
      </c>
      <c r="AU449" s="247" t="s">
        <v>89</v>
      </c>
      <c r="AV449" s="13" t="s">
        <v>89</v>
      </c>
      <c r="AW449" s="13" t="s">
        <v>34</v>
      </c>
      <c r="AX449" s="13" t="s">
        <v>87</v>
      </c>
      <c r="AY449" s="247" t="s">
        <v>127</v>
      </c>
    </row>
    <row r="450" s="2" customFormat="1" ht="33" customHeight="1">
      <c r="A450" s="39"/>
      <c r="B450" s="40"/>
      <c r="C450" s="219" t="s">
        <v>629</v>
      </c>
      <c r="D450" s="219" t="s">
        <v>130</v>
      </c>
      <c r="E450" s="220" t="s">
        <v>897</v>
      </c>
      <c r="F450" s="221" t="s">
        <v>898</v>
      </c>
      <c r="G450" s="222" t="s">
        <v>205</v>
      </c>
      <c r="H450" s="223">
        <v>125.63</v>
      </c>
      <c r="I450" s="224"/>
      <c r="J450" s="225">
        <f>ROUND(I450*H450,2)</f>
        <v>0</v>
      </c>
      <c r="K450" s="221" t="s">
        <v>1</v>
      </c>
      <c r="L450" s="45"/>
      <c r="M450" s="226" t="s">
        <v>1</v>
      </c>
      <c r="N450" s="227" t="s">
        <v>44</v>
      </c>
      <c r="O450" s="92"/>
      <c r="P450" s="228">
        <f>O450*H450</f>
        <v>0</v>
      </c>
      <c r="Q450" s="228">
        <v>0.00012999999999999999</v>
      </c>
      <c r="R450" s="228">
        <f>Q450*H450</f>
        <v>0.016331899999999996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134</v>
      </c>
      <c r="AT450" s="230" t="s">
        <v>130</v>
      </c>
      <c r="AU450" s="230" t="s">
        <v>89</v>
      </c>
      <c r="AY450" s="18" t="s">
        <v>127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87</v>
      </c>
      <c r="BK450" s="231">
        <f>ROUND(I450*H450,2)</f>
        <v>0</v>
      </c>
      <c r="BL450" s="18" t="s">
        <v>134</v>
      </c>
      <c r="BM450" s="230" t="s">
        <v>1972</v>
      </c>
    </row>
    <row r="451" s="2" customFormat="1">
      <c r="A451" s="39"/>
      <c r="B451" s="40"/>
      <c r="C451" s="41"/>
      <c r="D451" s="232" t="s">
        <v>136</v>
      </c>
      <c r="E451" s="41"/>
      <c r="F451" s="233" t="s">
        <v>900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136</v>
      </c>
      <c r="AU451" s="18" t="s">
        <v>89</v>
      </c>
    </row>
    <row r="452" s="13" customFormat="1">
      <c r="A452" s="13"/>
      <c r="B452" s="237"/>
      <c r="C452" s="238"/>
      <c r="D452" s="232" t="s">
        <v>138</v>
      </c>
      <c r="E452" s="239" t="s">
        <v>1</v>
      </c>
      <c r="F452" s="240" t="s">
        <v>1973</v>
      </c>
      <c r="G452" s="238"/>
      <c r="H452" s="241">
        <v>75.269999999999996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138</v>
      </c>
      <c r="AU452" s="247" t="s">
        <v>89</v>
      </c>
      <c r="AV452" s="13" t="s">
        <v>89</v>
      </c>
      <c r="AW452" s="13" t="s">
        <v>34</v>
      </c>
      <c r="AX452" s="13" t="s">
        <v>79</v>
      </c>
      <c r="AY452" s="247" t="s">
        <v>127</v>
      </c>
    </row>
    <row r="453" s="13" customFormat="1">
      <c r="A453" s="13"/>
      <c r="B453" s="237"/>
      <c r="C453" s="238"/>
      <c r="D453" s="232" t="s">
        <v>138</v>
      </c>
      <c r="E453" s="239" t="s">
        <v>1</v>
      </c>
      <c r="F453" s="240" t="s">
        <v>1974</v>
      </c>
      <c r="G453" s="238"/>
      <c r="H453" s="241">
        <v>50.359999999999999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138</v>
      </c>
      <c r="AU453" s="247" t="s">
        <v>89</v>
      </c>
      <c r="AV453" s="13" t="s">
        <v>89</v>
      </c>
      <c r="AW453" s="13" t="s">
        <v>34</v>
      </c>
      <c r="AX453" s="13" t="s">
        <v>79</v>
      </c>
      <c r="AY453" s="247" t="s">
        <v>127</v>
      </c>
    </row>
    <row r="454" s="14" customFormat="1">
      <c r="A454" s="14"/>
      <c r="B454" s="248"/>
      <c r="C454" s="249"/>
      <c r="D454" s="232" t="s">
        <v>138</v>
      </c>
      <c r="E454" s="250" t="s">
        <v>1</v>
      </c>
      <c r="F454" s="251" t="s">
        <v>176</v>
      </c>
      <c r="G454" s="249"/>
      <c r="H454" s="252">
        <v>125.63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138</v>
      </c>
      <c r="AU454" s="258" t="s">
        <v>89</v>
      </c>
      <c r="AV454" s="14" t="s">
        <v>134</v>
      </c>
      <c r="AW454" s="14" t="s">
        <v>34</v>
      </c>
      <c r="AX454" s="14" t="s">
        <v>87</v>
      </c>
      <c r="AY454" s="258" t="s">
        <v>127</v>
      </c>
    </row>
    <row r="455" s="2" customFormat="1" ht="16.5" customHeight="1">
      <c r="A455" s="39"/>
      <c r="B455" s="40"/>
      <c r="C455" s="219" t="s">
        <v>641</v>
      </c>
      <c r="D455" s="219" t="s">
        <v>130</v>
      </c>
      <c r="E455" s="220" t="s">
        <v>930</v>
      </c>
      <c r="F455" s="221" t="s">
        <v>931</v>
      </c>
      <c r="G455" s="222" t="s">
        <v>393</v>
      </c>
      <c r="H455" s="223">
        <v>2</v>
      </c>
      <c r="I455" s="224"/>
      <c r="J455" s="225">
        <f>ROUND(I455*H455,2)</f>
        <v>0</v>
      </c>
      <c r="K455" s="221" t="s">
        <v>1</v>
      </c>
      <c r="L455" s="45"/>
      <c r="M455" s="226" t="s">
        <v>1</v>
      </c>
      <c r="N455" s="227" t="s">
        <v>44</v>
      </c>
      <c r="O455" s="92"/>
      <c r="P455" s="228">
        <f>O455*H455</f>
        <v>0</v>
      </c>
      <c r="Q455" s="228">
        <v>0.0044200000000000003</v>
      </c>
      <c r="R455" s="228">
        <f>Q455*H455</f>
        <v>0.0088400000000000006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134</v>
      </c>
      <c r="AT455" s="230" t="s">
        <v>130</v>
      </c>
      <c r="AU455" s="230" t="s">
        <v>89</v>
      </c>
      <c r="AY455" s="18" t="s">
        <v>127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87</v>
      </c>
      <c r="BK455" s="231">
        <f>ROUND(I455*H455,2)</f>
        <v>0</v>
      </c>
      <c r="BL455" s="18" t="s">
        <v>134</v>
      </c>
      <c r="BM455" s="230" t="s">
        <v>1975</v>
      </c>
    </row>
    <row r="456" s="2" customFormat="1">
      <c r="A456" s="39"/>
      <c r="B456" s="40"/>
      <c r="C456" s="41"/>
      <c r="D456" s="232" t="s">
        <v>136</v>
      </c>
      <c r="E456" s="41"/>
      <c r="F456" s="233" t="s">
        <v>933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136</v>
      </c>
      <c r="AU456" s="18" t="s">
        <v>89</v>
      </c>
    </row>
    <row r="457" s="2" customFormat="1" ht="21.75" customHeight="1">
      <c r="A457" s="39"/>
      <c r="B457" s="40"/>
      <c r="C457" s="273" t="s">
        <v>648</v>
      </c>
      <c r="D457" s="273" t="s">
        <v>295</v>
      </c>
      <c r="E457" s="274" t="s">
        <v>935</v>
      </c>
      <c r="F457" s="275" t="s">
        <v>936</v>
      </c>
      <c r="G457" s="276" t="s">
        <v>393</v>
      </c>
      <c r="H457" s="277">
        <v>2</v>
      </c>
      <c r="I457" s="278"/>
      <c r="J457" s="279">
        <f>ROUND(I457*H457,2)</f>
        <v>0</v>
      </c>
      <c r="K457" s="275" t="s">
        <v>1</v>
      </c>
      <c r="L457" s="280"/>
      <c r="M457" s="281" t="s">
        <v>1</v>
      </c>
      <c r="N457" s="282" t="s">
        <v>44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178</v>
      </c>
      <c r="AT457" s="230" t="s">
        <v>295</v>
      </c>
      <c r="AU457" s="230" t="s">
        <v>89</v>
      </c>
      <c r="AY457" s="18" t="s">
        <v>127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87</v>
      </c>
      <c r="BK457" s="231">
        <f>ROUND(I457*H457,2)</f>
        <v>0</v>
      </c>
      <c r="BL457" s="18" t="s">
        <v>134</v>
      </c>
      <c r="BM457" s="230" t="s">
        <v>1976</v>
      </c>
    </row>
    <row r="458" s="2" customFormat="1">
      <c r="A458" s="39"/>
      <c r="B458" s="40"/>
      <c r="C458" s="41"/>
      <c r="D458" s="232" t="s">
        <v>136</v>
      </c>
      <c r="E458" s="41"/>
      <c r="F458" s="233" t="s">
        <v>938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136</v>
      </c>
      <c r="AU458" s="18" t="s">
        <v>89</v>
      </c>
    </row>
    <row r="459" s="12" customFormat="1" ht="22.8" customHeight="1">
      <c r="A459" s="12"/>
      <c r="B459" s="203"/>
      <c r="C459" s="204"/>
      <c r="D459" s="205" t="s">
        <v>78</v>
      </c>
      <c r="E459" s="217" t="s">
        <v>939</v>
      </c>
      <c r="F459" s="217" t="s">
        <v>940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SUM(P460:P461)</f>
        <v>0</v>
      </c>
      <c r="Q459" s="211"/>
      <c r="R459" s="212">
        <f>SUM(R460:R461)</f>
        <v>0</v>
      </c>
      <c r="S459" s="211"/>
      <c r="T459" s="213">
        <f>SUM(T460:T461)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87</v>
      </c>
      <c r="AT459" s="215" t="s">
        <v>78</v>
      </c>
      <c r="AU459" s="215" t="s">
        <v>87</v>
      </c>
      <c r="AY459" s="214" t="s">
        <v>127</v>
      </c>
      <c r="BK459" s="216">
        <f>SUM(BK460:BK461)</f>
        <v>0</v>
      </c>
    </row>
    <row r="460" s="2" customFormat="1" ht="16.5" customHeight="1">
      <c r="A460" s="39"/>
      <c r="B460" s="40"/>
      <c r="C460" s="219" t="s">
        <v>653</v>
      </c>
      <c r="D460" s="219" t="s">
        <v>130</v>
      </c>
      <c r="E460" s="220" t="s">
        <v>942</v>
      </c>
      <c r="F460" s="221" t="s">
        <v>943</v>
      </c>
      <c r="G460" s="222" t="s">
        <v>144</v>
      </c>
      <c r="H460" s="223">
        <v>381.79899999999998</v>
      </c>
      <c r="I460" s="224"/>
      <c r="J460" s="225">
        <f>ROUND(I460*H460,2)</f>
        <v>0</v>
      </c>
      <c r="K460" s="221" t="s">
        <v>1</v>
      </c>
      <c r="L460" s="45"/>
      <c r="M460" s="226" t="s">
        <v>1</v>
      </c>
      <c r="N460" s="227" t="s">
        <v>44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134</v>
      </c>
      <c r="AT460" s="230" t="s">
        <v>130</v>
      </c>
      <c r="AU460" s="230" t="s">
        <v>89</v>
      </c>
      <c r="AY460" s="18" t="s">
        <v>127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87</v>
      </c>
      <c r="BK460" s="231">
        <f>ROUND(I460*H460,2)</f>
        <v>0</v>
      </c>
      <c r="BL460" s="18" t="s">
        <v>134</v>
      </c>
      <c r="BM460" s="230" t="s">
        <v>1977</v>
      </c>
    </row>
    <row r="461" s="2" customFormat="1">
      <c r="A461" s="39"/>
      <c r="B461" s="40"/>
      <c r="C461" s="41"/>
      <c r="D461" s="232" t="s">
        <v>136</v>
      </c>
      <c r="E461" s="41"/>
      <c r="F461" s="233" t="s">
        <v>945</v>
      </c>
      <c r="G461" s="41"/>
      <c r="H461" s="41"/>
      <c r="I461" s="234"/>
      <c r="J461" s="41"/>
      <c r="K461" s="41"/>
      <c r="L461" s="45"/>
      <c r="M461" s="235"/>
      <c r="N461" s="236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136</v>
      </c>
      <c r="AU461" s="18" t="s">
        <v>89</v>
      </c>
    </row>
    <row r="462" s="12" customFormat="1" ht="25.92" customHeight="1">
      <c r="A462" s="12"/>
      <c r="B462" s="203"/>
      <c r="C462" s="204"/>
      <c r="D462" s="205" t="s">
        <v>78</v>
      </c>
      <c r="E462" s="206" t="s">
        <v>198</v>
      </c>
      <c r="F462" s="206" t="s">
        <v>199</v>
      </c>
      <c r="G462" s="204"/>
      <c r="H462" s="204"/>
      <c r="I462" s="207"/>
      <c r="J462" s="208">
        <f>BK462</f>
        <v>0</v>
      </c>
      <c r="K462" s="204"/>
      <c r="L462" s="209"/>
      <c r="M462" s="210"/>
      <c r="N462" s="211"/>
      <c r="O462" s="211"/>
      <c r="P462" s="212">
        <f>P463+P504+P529+P532+P535+P538+P541+P558+P565+P604+P647+P711</f>
        <v>0</v>
      </c>
      <c r="Q462" s="211"/>
      <c r="R462" s="212">
        <f>R463+R504+R529+R532+R535+R538+R541+R558+R565+R604+R647+R711</f>
        <v>11.785740799999999</v>
      </c>
      <c r="S462" s="211"/>
      <c r="T462" s="213">
        <f>T463+T504+T529+T532+T535+T538+T541+T558+T565+T604+T647+T711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89</v>
      </c>
      <c r="AT462" s="215" t="s">
        <v>78</v>
      </c>
      <c r="AU462" s="215" t="s">
        <v>79</v>
      </c>
      <c r="AY462" s="214" t="s">
        <v>127</v>
      </c>
      <c r="BK462" s="216">
        <f>BK463+BK504+BK529+BK532+BK535+BK538+BK541+BK558+BK565+BK604+BK647+BK711</f>
        <v>0</v>
      </c>
    </row>
    <row r="463" s="12" customFormat="1" ht="22.8" customHeight="1">
      <c r="A463" s="12"/>
      <c r="B463" s="203"/>
      <c r="C463" s="204"/>
      <c r="D463" s="205" t="s">
        <v>78</v>
      </c>
      <c r="E463" s="217" t="s">
        <v>946</v>
      </c>
      <c r="F463" s="217" t="s">
        <v>947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SUM(P464:P503)</f>
        <v>0</v>
      </c>
      <c r="Q463" s="211"/>
      <c r="R463" s="212">
        <f>SUM(R464:R503)</f>
        <v>0.56269459999999993</v>
      </c>
      <c r="S463" s="211"/>
      <c r="T463" s="213">
        <f>SUM(T464:T503)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89</v>
      </c>
      <c r="AT463" s="215" t="s">
        <v>78</v>
      </c>
      <c r="AU463" s="215" t="s">
        <v>87</v>
      </c>
      <c r="AY463" s="214" t="s">
        <v>127</v>
      </c>
      <c r="BK463" s="216">
        <f>SUM(BK464:BK503)</f>
        <v>0</v>
      </c>
    </row>
    <row r="464" s="2" customFormat="1">
      <c r="A464" s="39"/>
      <c r="B464" s="40"/>
      <c r="C464" s="219" t="s">
        <v>660</v>
      </c>
      <c r="D464" s="219" t="s">
        <v>130</v>
      </c>
      <c r="E464" s="220" t="s">
        <v>949</v>
      </c>
      <c r="F464" s="221" t="s">
        <v>950</v>
      </c>
      <c r="G464" s="222" t="s">
        <v>205</v>
      </c>
      <c r="H464" s="223">
        <v>144.857</v>
      </c>
      <c r="I464" s="224"/>
      <c r="J464" s="225">
        <f>ROUND(I464*H464,2)</f>
        <v>0</v>
      </c>
      <c r="K464" s="221" t="s">
        <v>1</v>
      </c>
      <c r="L464" s="45"/>
      <c r="M464" s="226" t="s">
        <v>1</v>
      </c>
      <c r="N464" s="227" t="s">
        <v>44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206</v>
      </c>
      <c r="AT464" s="230" t="s">
        <v>130</v>
      </c>
      <c r="AU464" s="230" t="s">
        <v>89</v>
      </c>
      <c r="AY464" s="18" t="s">
        <v>127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87</v>
      </c>
      <c r="BK464" s="231">
        <f>ROUND(I464*H464,2)</f>
        <v>0</v>
      </c>
      <c r="BL464" s="18" t="s">
        <v>206</v>
      </c>
      <c r="BM464" s="230" t="s">
        <v>1978</v>
      </c>
    </row>
    <row r="465" s="2" customFormat="1">
      <c r="A465" s="39"/>
      <c r="B465" s="40"/>
      <c r="C465" s="41"/>
      <c r="D465" s="232" t="s">
        <v>136</v>
      </c>
      <c r="E465" s="41"/>
      <c r="F465" s="233" t="s">
        <v>952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136</v>
      </c>
      <c r="AU465" s="18" t="s">
        <v>89</v>
      </c>
    </row>
    <row r="466" s="13" customFormat="1">
      <c r="A466" s="13"/>
      <c r="B466" s="237"/>
      <c r="C466" s="238"/>
      <c r="D466" s="232" t="s">
        <v>138</v>
      </c>
      <c r="E466" s="239" t="s">
        <v>1</v>
      </c>
      <c r="F466" s="240" t="s">
        <v>1832</v>
      </c>
      <c r="G466" s="238"/>
      <c r="H466" s="241">
        <v>27.648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138</v>
      </c>
      <c r="AU466" s="247" t="s">
        <v>89</v>
      </c>
      <c r="AV466" s="13" t="s">
        <v>89</v>
      </c>
      <c r="AW466" s="13" t="s">
        <v>34</v>
      </c>
      <c r="AX466" s="13" t="s">
        <v>79</v>
      </c>
      <c r="AY466" s="247" t="s">
        <v>127</v>
      </c>
    </row>
    <row r="467" s="13" customFormat="1">
      <c r="A467" s="13"/>
      <c r="B467" s="237"/>
      <c r="C467" s="238"/>
      <c r="D467" s="232" t="s">
        <v>138</v>
      </c>
      <c r="E467" s="239" t="s">
        <v>1</v>
      </c>
      <c r="F467" s="240" t="s">
        <v>1833</v>
      </c>
      <c r="G467" s="238"/>
      <c r="H467" s="241">
        <v>117.209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138</v>
      </c>
      <c r="AU467" s="247" t="s">
        <v>89</v>
      </c>
      <c r="AV467" s="13" t="s">
        <v>89</v>
      </c>
      <c r="AW467" s="13" t="s">
        <v>34</v>
      </c>
      <c r="AX467" s="13" t="s">
        <v>79</v>
      </c>
      <c r="AY467" s="247" t="s">
        <v>127</v>
      </c>
    </row>
    <row r="468" s="14" customFormat="1">
      <c r="A468" s="14"/>
      <c r="B468" s="248"/>
      <c r="C468" s="249"/>
      <c r="D468" s="232" t="s">
        <v>138</v>
      </c>
      <c r="E468" s="250" t="s">
        <v>1</v>
      </c>
      <c r="F468" s="251" t="s">
        <v>176</v>
      </c>
      <c r="G468" s="249"/>
      <c r="H468" s="252">
        <v>144.857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138</v>
      </c>
      <c r="AU468" s="258" t="s">
        <v>89</v>
      </c>
      <c r="AV468" s="14" t="s">
        <v>134</v>
      </c>
      <c r="AW468" s="14" t="s">
        <v>34</v>
      </c>
      <c r="AX468" s="14" t="s">
        <v>87</v>
      </c>
      <c r="AY468" s="258" t="s">
        <v>127</v>
      </c>
    </row>
    <row r="469" s="2" customFormat="1" ht="16.5" customHeight="1">
      <c r="A469" s="39"/>
      <c r="B469" s="40"/>
      <c r="C469" s="273" t="s">
        <v>668</v>
      </c>
      <c r="D469" s="273" t="s">
        <v>295</v>
      </c>
      <c r="E469" s="274" t="s">
        <v>957</v>
      </c>
      <c r="F469" s="275" t="s">
        <v>958</v>
      </c>
      <c r="G469" s="276" t="s">
        <v>144</v>
      </c>
      <c r="H469" s="277">
        <v>0.050999999999999997</v>
      </c>
      <c r="I469" s="278"/>
      <c r="J469" s="279">
        <f>ROUND(I469*H469,2)</f>
        <v>0</v>
      </c>
      <c r="K469" s="275" t="s">
        <v>1</v>
      </c>
      <c r="L469" s="280"/>
      <c r="M469" s="281" t="s">
        <v>1</v>
      </c>
      <c r="N469" s="282" t="s">
        <v>44</v>
      </c>
      <c r="O469" s="92"/>
      <c r="P469" s="228">
        <f>O469*H469</f>
        <v>0</v>
      </c>
      <c r="Q469" s="228">
        <v>1</v>
      </c>
      <c r="R469" s="228">
        <f>Q469*H469</f>
        <v>0.050999999999999997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460</v>
      </c>
      <c r="AT469" s="230" t="s">
        <v>295</v>
      </c>
      <c r="AU469" s="230" t="s">
        <v>89</v>
      </c>
      <c r="AY469" s="18" t="s">
        <v>127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87</v>
      </c>
      <c r="BK469" s="231">
        <f>ROUND(I469*H469,2)</f>
        <v>0</v>
      </c>
      <c r="BL469" s="18" t="s">
        <v>206</v>
      </c>
      <c r="BM469" s="230" t="s">
        <v>1979</v>
      </c>
    </row>
    <row r="470" s="2" customFormat="1">
      <c r="A470" s="39"/>
      <c r="B470" s="40"/>
      <c r="C470" s="41"/>
      <c r="D470" s="232" t="s">
        <v>136</v>
      </c>
      <c r="E470" s="41"/>
      <c r="F470" s="233" t="s">
        <v>958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136</v>
      </c>
      <c r="AU470" s="18" t="s">
        <v>89</v>
      </c>
    </row>
    <row r="471" s="13" customFormat="1">
      <c r="A471" s="13"/>
      <c r="B471" s="237"/>
      <c r="C471" s="238"/>
      <c r="D471" s="232" t="s">
        <v>138</v>
      </c>
      <c r="E471" s="239" t="s">
        <v>1</v>
      </c>
      <c r="F471" s="240" t="s">
        <v>1980</v>
      </c>
      <c r="G471" s="238"/>
      <c r="H471" s="241">
        <v>144.857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138</v>
      </c>
      <c r="AU471" s="247" t="s">
        <v>89</v>
      </c>
      <c r="AV471" s="13" t="s">
        <v>89</v>
      </c>
      <c r="AW471" s="13" t="s">
        <v>34</v>
      </c>
      <c r="AX471" s="13" t="s">
        <v>79</v>
      </c>
      <c r="AY471" s="247" t="s">
        <v>127</v>
      </c>
    </row>
    <row r="472" s="13" customFormat="1">
      <c r="A472" s="13"/>
      <c r="B472" s="237"/>
      <c r="C472" s="238"/>
      <c r="D472" s="232" t="s">
        <v>138</v>
      </c>
      <c r="E472" s="239" t="s">
        <v>1</v>
      </c>
      <c r="F472" s="240" t="s">
        <v>1981</v>
      </c>
      <c r="G472" s="238"/>
      <c r="H472" s="241">
        <v>0.050999999999999997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138</v>
      </c>
      <c r="AU472" s="247" t="s">
        <v>89</v>
      </c>
      <c r="AV472" s="13" t="s">
        <v>89</v>
      </c>
      <c r="AW472" s="13" t="s">
        <v>34</v>
      </c>
      <c r="AX472" s="13" t="s">
        <v>87</v>
      </c>
      <c r="AY472" s="247" t="s">
        <v>127</v>
      </c>
    </row>
    <row r="473" s="2" customFormat="1">
      <c r="A473" s="39"/>
      <c r="B473" s="40"/>
      <c r="C473" s="219" t="s">
        <v>666</v>
      </c>
      <c r="D473" s="219" t="s">
        <v>130</v>
      </c>
      <c r="E473" s="220" t="s">
        <v>963</v>
      </c>
      <c r="F473" s="221" t="s">
        <v>964</v>
      </c>
      <c r="G473" s="222" t="s">
        <v>205</v>
      </c>
      <c r="H473" s="223">
        <v>17.625</v>
      </c>
      <c r="I473" s="224"/>
      <c r="J473" s="225">
        <f>ROUND(I473*H473,2)</f>
        <v>0</v>
      </c>
      <c r="K473" s="221" t="s">
        <v>1</v>
      </c>
      <c r="L473" s="45"/>
      <c r="M473" s="226" t="s">
        <v>1</v>
      </c>
      <c r="N473" s="227" t="s">
        <v>44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206</v>
      </c>
      <c r="AT473" s="230" t="s">
        <v>130</v>
      </c>
      <c r="AU473" s="230" t="s">
        <v>89</v>
      </c>
      <c r="AY473" s="18" t="s">
        <v>127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87</v>
      </c>
      <c r="BK473" s="231">
        <f>ROUND(I473*H473,2)</f>
        <v>0</v>
      </c>
      <c r="BL473" s="18" t="s">
        <v>206</v>
      </c>
      <c r="BM473" s="230" t="s">
        <v>1982</v>
      </c>
    </row>
    <row r="474" s="2" customFormat="1">
      <c r="A474" s="39"/>
      <c r="B474" s="40"/>
      <c r="C474" s="41"/>
      <c r="D474" s="232" t="s">
        <v>136</v>
      </c>
      <c r="E474" s="41"/>
      <c r="F474" s="233" t="s">
        <v>966</v>
      </c>
      <c r="G474" s="41"/>
      <c r="H474" s="41"/>
      <c r="I474" s="234"/>
      <c r="J474" s="41"/>
      <c r="K474" s="41"/>
      <c r="L474" s="45"/>
      <c r="M474" s="235"/>
      <c r="N474" s="23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136</v>
      </c>
      <c r="AU474" s="18" t="s">
        <v>89</v>
      </c>
    </row>
    <row r="475" s="13" customFormat="1">
      <c r="A475" s="13"/>
      <c r="B475" s="237"/>
      <c r="C475" s="238"/>
      <c r="D475" s="232" t="s">
        <v>138</v>
      </c>
      <c r="E475" s="239" t="s">
        <v>1</v>
      </c>
      <c r="F475" s="240" t="s">
        <v>1983</v>
      </c>
      <c r="G475" s="238"/>
      <c r="H475" s="241">
        <v>17.625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138</v>
      </c>
      <c r="AU475" s="247" t="s">
        <v>89</v>
      </c>
      <c r="AV475" s="13" t="s">
        <v>89</v>
      </c>
      <c r="AW475" s="13" t="s">
        <v>34</v>
      </c>
      <c r="AX475" s="13" t="s">
        <v>87</v>
      </c>
      <c r="AY475" s="247" t="s">
        <v>127</v>
      </c>
    </row>
    <row r="476" s="2" customFormat="1" ht="16.5" customHeight="1">
      <c r="A476" s="39"/>
      <c r="B476" s="40"/>
      <c r="C476" s="273" t="s">
        <v>725</v>
      </c>
      <c r="D476" s="273" t="s">
        <v>295</v>
      </c>
      <c r="E476" s="274" t="s">
        <v>957</v>
      </c>
      <c r="F476" s="275" t="s">
        <v>958</v>
      </c>
      <c r="G476" s="276" t="s">
        <v>144</v>
      </c>
      <c r="H476" s="277">
        <v>0.0080000000000000002</v>
      </c>
      <c r="I476" s="278"/>
      <c r="J476" s="279">
        <f>ROUND(I476*H476,2)</f>
        <v>0</v>
      </c>
      <c r="K476" s="275" t="s">
        <v>1</v>
      </c>
      <c r="L476" s="280"/>
      <c r="M476" s="281" t="s">
        <v>1</v>
      </c>
      <c r="N476" s="282" t="s">
        <v>44</v>
      </c>
      <c r="O476" s="92"/>
      <c r="P476" s="228">
        <f>O476*H476</f>
        <v>0</v>
      </c>
      <c r="Q476" s="228">
        <v>1</v>
      </c>
      <c r="R476" s="228">
        <f>Q476*H476</f>
        <v>0.0080000000000000002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460</v>
      </c>
      <c r="AT476" s="230" t="s">
        <v>295</v>
      </c>
      <c r="AU476" s="230" t="s">
        <v>89</v>
      </c>
      <c r="AY476" s="18" t="s">
        <v>127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87</v>
      </c>
      <c r="BK476" s="231">
        <f>ROUND(I476*H476,2)</f>
        <v>0</v>
      </c>
      <c r="BL476" s="18" t="s">
        <v>206</v>
      </c>
      <c r="BM476" s="230" t="s">
        <v>1984</v>
      </c>
    </row>
    <row r="477" s="2" customFormat="1">
      <c r="A477" s="39"/>
      <c r="B477" s="40"/>
      <c r="C477" s="41"/>
      <c r="D477" s="232" t="s">
        <v>136</v>
      </c>
      <c r="E477" s="41"/>
      <c r="F477" s="233" t="s">
        <v>958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136</v>
      </c>
      <c r="AU477" s="18" t="s">
        <v>89</v>
      </c>
    </row>
    <row r="478" s="13" customFormat="1">
      <c r="A478" s="13"/>
      <c r="B478" s="237"/>
      <c r="C478" s="238"/>
      <c r="D478" s="232" t="s">
        <v>138</v>
      </c>
      <c r="E478" s="239" t="s">
        <v>1</v>
      </c>
      <c r="F478" s="240" t="s">
        <v>1983</v>
      </c>
      <c r="G478" s="238"/>
      <c r="H478" s="241">
        <v>17.625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138</v>
      </c>
      <c r="AU478" s="247" t="s">
        <v>89</v>
      </c>
      <c r="AV478" s="13" t="s">
        <v>89</v>
      </c>
      <c r="AW478" s="13" t="s">
        <v>34</v>
      </c>
      <c r="AX478" s="13" t="s">
        <v>79</v>
      </c>
      <c r="AY478" s="247" t="s">
        <v>127</v>
      </c>
    </row>
    <row r="479" s="13" customFormat="1">
      <c r="A479" s="13"/>
      <c r="B479" s="237"/>
      <c r="C479" s="238"/>
      <c r="D479" s="232" t="s">
        <v>138</v>
      </c>
      <c r="E479" s="239" t="s">
        <v>1</v>
      </c>
      <c r="F479" s="240" t="s">
        <v>1985</v>
      </c>
      <c r="G479" s="238"/>
      <c r="H479" s="241">
        <v>0.0080000000000000002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138</v>
      </c>
      <c r="AU479" s="247" t="s">
        <v>89</v>
      </c>
      <c r="AV479" s="13" t="s">
        <v>89</v>
      </c>
      <c r="AW479" s="13" t="s">
        <v>34</v>
      </c>
      <c r="AX479" s="13" t="s">
        <v>87</v>
      </c>
      <c r="AY479" s="247" t="s">
        <v>127</v>
      </c>
    </row>
    <row r="480" s="2" customFormat="1">
      <c r="A480" s="39"/>
      <c r="B480" s="40"/>
      <c r="C480" s="219" t="s">
        <v>736</v>
      </c>
      <c r="D480" s="219" t="s">
        <v>130</v>
      </c>
      <c r="E480" s="220" t="s">
        <v>974</v>
      </c>
      <c r="F480" s="221" t="s">
        <v>975</v>
      </c>
      <c r="G480" s="222" t="s">
        <v>205</v>
      </c>
      <c r="H480" s="223">
        <v>289.714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44</v>
      </c>
      <c r="O480" s="92"/>
      <c r="P480" s="228">
        <f>O480*H480</f>
        <v>0</v>
      </c>
      <c r="Q480" s="228">
        <v>0.00040000000000000002</v>
      </c>
      <c r="R480" s="228">
        <f>Q480*H480</f>
        <v>0.11588560000000001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206</v>
      </c>
      <c r="AT480" s="230" t="s">
        <v>130</v>
      </c>
      <c r="AU480" s="230" t="s">
        <v>89</v>
      </c>
      <c r="AY480" s="18" t="s">
        <v>127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87</v>
      </c>
      <c r="BK480" s="231">
        <f>ROUND(I480*H480,2)</f>
        <v>0</v>
      </c>
      <c r="BL480" s="18" t="s">
        <v>206</v>
      </c>
      <c r="BM480" s="230" t="s">
        <v>1986</v>
      </c>
    </row>
    <row r="481" s="2" customFormat="1">
      <c r="A481" s="39"/>
      <c r="B481" s="40"/>
      <c r="C481" s="41"/>
      <c r="D481" s="232" t="s">
        <v>136</v>
      </c>
      <c r="E481" s="41"/>
      <c r="F481" s="233" t="s">
        <v>977</v>
      </c>
      <c r="G481" s="41"/>
      <c r="H481" s="41"/>
      <c r="I481" s="234"/>
      <c r="J481" s="41"/>
      <c r="K481" s="41"/>
      <c r="L481" s="45"/>
      <c r="M481" s="235"/>
      <c r="N481" s="236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136</v>
      </c>
      <c r="AU481" s="18" t="s">
        <v>89</v>
      </c>
    </row>
    <row r="482" s="13" customFormat="1">
      <c r="A482" s="13"/>
      <c r="B482" s="237"/>
      <c r="C482" s="238"/>
      <c r="D482" s="232" t="s">
        <v>138</v>
      </c>
      <c r="E482" s="239" t="s">
        <v>1</v>
      </c>
      <c r="F482" s="240" t="s">
        <v>1832</v>
      </c>
      <c r="G482" s="238"/>
      <c r="H482" s="241">
        <v>27.648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138</v>
      </c>
      <c r="AU482" s="247" t="s">
        <v>89</v>
      </c>
      <c r="AV482" s="13" t="s">
        <v>89</v>
      </c>
      <c r="AW482" s="13" t="s">
        <v>34</v>
      </c>
      <c r="AX482" s="13" t="s">
        <v>79</v>
      </c>
      <c r="AY482" s="247" t="s">
        <v>127</v>
      </c>
    </row>
    <row r="483" s="13" customFormat="1">
      <c r="A483" s="13"/>
      <c r="B483" s="237"/>
      <c r="C483" s="238"/>
      <c r="D483" s="232" t="s">
        <v>138</v>
      </c>
      <c r="E483" s="239" t="s">
        <v>1</v>
      </c>
      <c r="F483" s="240" t="s">
        <v>1833</v>
      </c>
      <c r="G483" s="238"/>
      <c r="H483" s="241">
        <v>117.209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138</v>
      </c>
      <c r="AU483" s="247" t="s">
        <v>89</v>
      </c>
      <c r="AV483" s="13" t="s">
        <v>89</v>
      </c>
      <c r="AW483" s="13" t="s">
        <v>34</v>
      </c>
      <c r="AX483" s="13" t="s">
        <v>79</v>
      </c>
      <c r="AY483" s="247" t="s">
        <v>127</v>
      </c>
    </row>
    <row r="484" s="14" customFormat="1">
      <c r="A484" s="14"/>
      <c r="B484" s="248"/>
      <c r="C484" s="249"/>
      <c r="D484" s="232" t="s">
        <v>138</v>
      </c>
      <c r="E484" s="250" t="s">
        <v>1</v>
      </c>
      <c r="F484" s="251" t="s">
        <v>176</v>
      </c>
      <c r="G484" s="249"/>
      <c r="H484" s="252">
        <v>144.857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138</v>
      </c>
      <c r="AU484" s="258" t="s">
        <v>89</v>
      </c>
      <c r="AV484" s="14" t="s">
        <v>134</v>
      </c>
      <c r="AW484" s="14" t="s">
        <v>34</v>
      </c>
      <c r="AX484" s="14" t="s">
        <v>79</v>
      </c>
      <c r="AY484" s="258" t="s">
        <v>127</v>
      </c>
    </row>
    <row r="485" s="13" customFormat="1">
      <c r="A485" s="13"/>
      <c r="B485" s="237"/>
      <c r="C485" s="238"/>
      <c r="D485" s="232" t="s">
        <v>138</v>
      </c>
      <c r="E485" s="239" t="s">
        <v>1</v>
      </c>
      <c r="F485" s="240" t="s">
        <v>1987</v>
      </c>
      <c r="G485" s="238"/>
      <c r="H485" s="241">
        <v>289.714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138</v>
      </c>
      <c r="AU485" s="247" t="s">
        <v>89</v>
      </c>
      <c r="AV485" s="13" t="s">
        <v>89</v>
      </c>
      <c r="AW485" s="13" t="s">
        <v>34</v>
      </c>
      <c r="AX485" s="13" t="s">
        <v>87</v>
      </c>
      <c r="AY485" s="247" t="s">
        <v>127</v>
      </c>
    </row>
    <row r="486" s="2" customFormat="1">
      <c r="A486" s="39"/>
      <c r="B486" s="40"/>
      <c r="C486" s="273" t="s">
        <v>741</v>
      </c>
      <c r="D486" s="273" t="s">
        <v>295</v>
      </c>
      <c r="E486" s="274" t="s">
        <v>980</v>
      </c>
      <c r="F486" s="275" t="s">
        <v>981</v>
      </c>
      <c r="G486" s="276" t="s">
        <v>205</v>
      </c>
      <c r="H486" s="277">
        <v>333.17099999999999</v>
      </c>
      <c r="I486" s="278"/>
      <c r="J486" s="279">
        <f>ROUND(I486*H486,2)</f>
        <v>0</v>
      </c>
      <c r="K486" s="275" t="s">
        <v>1</v>
      </c>
      <c r="L486" s="280"/>
      <c r="M486" s="281" t="s">
        <v>1</v>
      </c>
      <c r="N486" s="282" t="s">
        <v>44</v>
      </c>
      <c r="O486" s="92"/>
      <c r="P486" s="228">
        <f>O486*H486</f>
        <v>0</v>
      </c>
      <c r="Q486" s="228">
        <v>0.001</v>
      </c>
      <c r="R486" s="228">
        <f>Q486*H486</f>
        <v>0.33317099999999999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460</v>
      </c>
      <c r="AT486" s="230" t="s">
        <v>295</v>
      </c>
      <c r="AU486" s="230" t="s">
        <v>89</v>
      </c>
      <c r="AY486" s="18" t="s">
        <v>127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87</v>
      </c>
      <c r="BK486" s="231">
        <f>ROUND(I486*H486,2)</f>
        <v>0</v>
      </c>
      <c r="BL486" s="18" t="s">
        <v>206</v>
      </c>
      <c r="BM486" s="230" t="s">
        <v>1988</v>
      </c>
    </row>
    <row r="487" s="2" customFormat="1">
      <c r="A487" s="39"/>
      <c r="B487" s="40"/>
      <c r="C487" s="41"/>
      <c r="D487" s="232" t="s">
        <v>136</v>
      </c>
      <c r="E487" s="41"/>
      <c r="F487" s="233" t="s">
        <v>981</v>
      </c>
      <c r="G487" s="41"/>
      <c r="H487" s="41"/>
      <c r="I487" s="234"/>
      <c r="J487" s="41"/>
      <c r="K487" s="41"/>
      <c r="L487" s="45"/>
      <c r="M487" s="235"/>
      <c r="N487" s="236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136</v>
      </c>
      <c r="AU487" s="18" t="s">
        <v>89</v>
      </c>
    </row>
    <row r="488" s="13" customFormat="1">
      <c r="A488" s="13"/>
      <c r="B488" s="237"/>
      <c r="C488" s="238"/>
      <c r="D488" s="232" t="s">
        <v>138</v>
      </c>
      <c r="E488" s="239" t="s">
        <v>1</v>
      </c>
      <c r="F488" s="240" t="s">
        <v>1832</v>
      </c>
      <c r="G488" s="238"/>
      <c r="H488" s="241">
        <v>27.648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138</v>
      </c>
      <c r="AU488" s="247" t="s">
        <v>89</v>
      </c>
      <c r="AV488" s="13" t="s">
        <v>89</v>
      </c>
      <c r="AW488" s="13" t="s">
        <v>34</v>
      </c>
      <c r="AX488" s="13" t="s">
        <v>79</v>
      </c>
      <c r="AY488" s="247" t="s">
        <v>127</v>
      </c>
    </row>
    <row r="489" s="13" customFormat="1">
      <c r="A489" s="13"/>
      <c r="B489" s="237"/>
      <c r="C489" s="238"/>
      <c r="D489" s="232" t="s">
        <v>138</v>
      </c>
      <c r="E489" s="239" t="s">
        <v>1</v>
      </c>
      <c r="F489" s="240" t="s">
        <v>1833</v>
      </c>
      <c r="G489" s="238"/>
      <c r="H489" s="241">
        <v>117.209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138</v>
      </c>
      <c r="AU489" s="247" t="s">
        <v>89</v>
      </c>
      <c r="AV489" s="13" t="s">
        <v>89</v>
      </c>
      <c r="AW489" s="13" t="s">
        <v>34</v>
      </c>
      <c r="AX489" s="13" t="s">
        <v>79</v>
      </c>
      <c r="AY489" s="247" t="s">
        <v>127</v>
      </c>
    </row>
    <row r="490" s="14" customFormat="1">
      <c r="A490" s="14"/>
      <c r="B490" s="248"/>
      <c r="C490" s="249"/>
      <c r="D490" s="232" t="s">
        <v>138</v>
      </c>
      <c r="E490" s="250" t="s">
        <v>1</v>
      </c>
      <c r="F490" s="251" t="s">
        <v>176</v>
      </c>
      <c r="G490" s="249"/>
      <c r="H490" s="252">
        <v>144.857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138</v>
      </c>
      <c r="AU490" s="258" t="s">
        <v>89</v>
      </c>
      <c r="AV490" s="14" t="s">
        <v>134</v>
      </c>
      <c r="AW490" s="14" t="s">
        <v>34</v>
      </c>
      <c r="AX490" s="14" t="s">
        <v>79</v>
      </c>
      <c r="AY490" s="258" t="s">
        <v>127</v>
      </c>
    </row>
    <row r="491" s="13" customFormat="1">
      <c r="A491" s="13"/>
      <c r="B491" s="237"/>
      <c r="C491" s="238"/>
      <c r="D491" s="232" t="s">
        <v>138</v>
      </c>
      <c r="E491" s="239" t="s">
        <v>1</v>
      </c>
      <c r="F491" s="240" t="s">
        <v>1987</v>
      </c>
      <c r="G491" s="238"/>
      <c r="H491" s="241">
        <v>289.714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138</v>
      </c>
      <c r="AU491" s="247" t="s">
        <v>89</v>
      </c>
      <c r="AV491" s="13" t="s">
        <v>89</v>
      </c>
      <c r="AW491" s="13" t="s">
        <v>34</v>
      </c>
      <c r="AX491" s="13" t="s">
        <v>79</v>
      </c>
      <c r="AY491" s="247" t="s">
        <v>127</v>
      </c>
    </row>
    <row r="492" s="13" customFormat="1">
      <c r="A492" s="13"/>
      <c r="B492" s="237"/>
      <c r="C492" s="238"/>
      <c r="D492" s="232" t="s">
        <v>138</v>
      </c>
      <c r="E492" s="239" t="s">
        <v>1</v>
      </c>
      <c r="F492" s="240" t="s">
        <v>1989</v>
      </c>
      <c r="G492" s="238"/>
      <c r="H492" s="241">
        <v>333.17099999999999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138</v>
      </c>
      <c r="AU492" s="247" t="s">
        <v>89</v>
      </c>
      <c r="AV492" s="13" t="s">
        <v>89</v>
      </c>
      <c r="AW492" s="13" t="s">
        <v>34</v>
      </c>
      <c r="AX492" s="13" t="s">
        <v>87</v>
      </c>
      <c r="AY492" s="247" t="s">
        <v>127</v>
      </c>
    </row>
    <row r="493" s="2" customFormat="1">
      <c r="A493" s="39"/>
      <c r="B493" s="40"/>
      <c r="C493" s="219" t="s">
        <v>750</v>
      </c>
      <c r="D493" s="219" t="s">
        <v>130</v>
      </c>
      <c r="E493" s="220" t="s">
        <v>985</v>
      </c>
      <c r="F493" s="221" t="s">
        <v>986</v>
      </c>
      <c r="G493" s="222" t="s">
        <v>205</v>
      </c>
      <c r="H493" s="223">
        <v>35.25</v>
      </c>
      <c r="I493" s="224"/>
      <c r="J493" s="225">
        <f>ROUND(I493*H493,2)</f>
        <v>0</v>
      </c>
      <c r="K493" s="221" t="s">
        <v>1</v>
      </c>
      <c r="L493" s="45"/>
      <c r="M493" s="226" t="s">
        <v>1</v>
      </c>
      <c r="N493" s="227" t="s">
        <v>44</v>
      </c>
      <c r="O493" s="92"/>
      <c r="P493" s="228">
        <f>O493*H493</f>
        <v>0</v>
      </c>
      <c r="Q493" s="228">
        <v>0.00040000000000000002</v>
      </c>
      <c r="R493" s="228">
        <f>Q493*H493</f>
        <v>0.014100000000000001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206</v>
      </c>
      <c r="AT493" s="230" t="s">
        <v>130</v>
      </c>
      <c r="AU493" s="230" t="s">
        <v>89</v>
      </c>
      <c r="AY493" s="18" t="s">
        <v>127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87</v>
      </c>
      <c r="BK493" s="231">
        <f>ROUND(I493*H493,2)</f>
        <v>0</v>
      </c>
      <c r="BL493" s="18" t="s">
        <v>206</v>
      </c>
      <c r="BM493" s="230" t="s">
        <v>1990</v>
      </c>
    </row>
    <row r="494" s="2" customFormat="1">
      <c r="A494" s="39"/>
      <c r="B494" s="40"/>
      <c r="C494" s="41"/>
      <c r="D494" s="232" t="s">
        <v>136</v>
      </c>
      <c r="E494" s="41"/>
      <c r="F494" s="233" t="s">
        <v>988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136</v>
      </c>
      <c r="AU494" s="18" t="s">
        <v>89</v>
      </c>
    </row>
    <row r="495" s="13" customFormat="1">
      <c r="A495" s="13"/>
      <c r="B495" s="237"/>
      <c r="C495" s="238"/>
      <c r="D495" s="232" t="s">
        <v>138</v>
      </c>
      <c r="E495" s="239" t="s">
        <v>1</v>
      </c>
      <c r="F495" s="240" t="s">
        <v>1983</v>
      </c>
      <c r="G495" s="238"/>
      <c r="H495" s="241">
        <v>17.625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138</v>
      </c>
      <c r="AU495" s="247" t="s">
        <v>89</v>
      </c>
      <c r="AV495" s="13" t="s">
        <v>89</v>
      </c>
      <c r="AW495" s="13" t="s">
        <v>34</v>
      </c>
      <c r="AX495" s="13" t="s">
        <v>79</v>
      </c>
      <c r="AY495" s="247" t="s">
        <v>127</v>
      </c>
    </row>
    <row r="496" s="13" customFormat="1">
      <c r="A496" s="13"/>
      <c r="B496" s="237"/>
      <c r="C496" s="238"/>
      <c r="D496" s="232" t="s">
        <v>138</v>
      </c>
      <c r="E496" s="239" t="s">
        <v>1</v>
      </c>
      <c r="F496" s="240" t="s">
        <v>1991</v>
      </c>
      <c r="G496" s="238"/>
      <c r="H496" s="241">
        <v>35.25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138</v>
      </c>
      <c r="AU496" s="247" t="s">
        <v>89</v>
      </c>
      <c r="AV496" s="13" t="s">
        <v>89</v>
      </c>
      <c r="AW496" s="13" t="s">
        <v>34</v>
      </c>
      <c r="AX496" s="13" t="s">
        <v>87</v>
      </c>
      <c r="AY496" s="247" t="s">
        <v>127</v>
      </c>
    </row>
    <row r="497" s="2" customFormat="1">
      <c r="A497" s="39"/>
      <c r="B497" s="40"/>
      <c r="C497" s="273" t="s">
        <v>756</v>
      </c>
      <c r="D497" s="273" t="s">
        <v>295</v>
      </c>
      <c r="E497" s="274" t="s">
        <v>980</v>
      </c>
      <c r="F497" s="275" t="s">
        <v>981</v>
      </c>
      <c r="G497" s="276" t="s">
        <v>205</v>
      </c>
      <c r="H497" s="277">
        <v>40.537999999999997</v>
      </c>
      <c r="I497" s="278"/>
      <c r="J497" s="279">
        <f>ROUND(I497*H497,2)</f>
        <v>0</v>
      </c>
      <c r="K497" s="275" t="s">
        <v>1</v>
      </c>
      <c r="L497" s="280"/>
      <c r="M497" s="281" t="s">
        <v>1</v>
      </c>
      <c r="N497" s="282" t="s">
        <v>44</v>
      </c>
      <c r="O497" s="92"/>
      <c r="P497" s="228">
        <f>O497*H497</f>
        <v>0</v>
      </c>
      <c r="Q497" s="228">
        <v>0.001</v>
      </c>
      <c r="R497" s="228">
        <f>Q497*H497</f>
        <v>0.040537999999999998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460</v>
      </c>
      <c r="AT497" s="230" t="s">
        <v>295</v>
      </c>
      <c r="AU497" s="230" t="s">
        <v>89</v>
      </c>
      <c r="AY497" s="18" t="s">
        <v>127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87</v>
      </c>
      <c r="BK497" s="231">
        <f>ROUND(I497*H497,2)</f>
        <v>0</v>
      </c>
      <c r="BL497" s="18" t="s">
        <v>206</v>
      </c>
      <c r="BM497" s="230" t="s">
        <v>1992</v>
      </c>
    </row>
    <row r="498" s="2" customFormat="1">
      <c r="A498" s="39"/>
      <c r="B498" s="40"/>
      <c r="C498" s="41"/>
      <c r="D498" s="232" t="s">
        <v>136</v>
      </c>
      <c r="E498" s="41"/>
      <c r="F498" s="233" t="s">
        <v>981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136</v>
      </c>
      <c r="AU498" s="18" t="s">
        <v>89</v>
      </c>
    </row>
    <row r="499" s="13" customFormat="1">
      <c r="A499" s="13"/>
      <c r="B499" s="237"/>
      <c r="C499" s="238"/>
      <c r="D499" s="232" t="s">
        <v>138</v>
      </c>
      <c r="E499" s="239" t="s">
        <v>1</v>
      </c>
      <c r="F499" s="240" t="s">
        <v>1983</v>
      </c>
      <c r="G499" s="238"/>
      <c r="H499" s="241">
        <v>17.625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138</v>
      </c>
      <c r="AU499" s="247" t="s">
        <v>89</v>
      </c>
      <c r="AV499" s="13" t="s">
        <v>89</v>
      </c>
      <c r="AW499" s="13" t="s">
        <v>34</v>
      </c>
      <c r="AX499" s="13" t="s">
        <v>79</v>
      </c>
      <c r="AY499" s="247" t="s">
        <v>127</v>
      </c>
    </row>
    <row r="500" s="13" customFormat="1">
      <c r="A500" s="13"/>
      <c r="B500" s="237"/>
      <c r="C500" s="238"/>
      <c r="D500" s="232" t="s">
        <v>138</v>
      </c>
      <c r="E500" s="239" t="s">
        <v>1</v>
      </c>
      <c r="F500" s="240" t="s">
        <v>1991</v>
      </c>
      <c r="G500" s="238"/>
      <c r="H500" s="241">
        <v>35.25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138</v>
      </c>
      <c r="AU500" s="247" t="s">
        <v>89</v>
      </c>
      <c r="AV500" s="13" t="s">
        <v>89</v>
      </c>
      <c r="AW500" s="13" t="s">
        <v>34</v>
      </c>
      <c r="AX500" s="13" t="s">
        <v>79</v>
      </c>
      <c r="AY500" s="247" t="s">
        <v>127</v>
      </c>
    </row>
    <row r="501" s="13" customFormat="1">
      <c r="A501" s="13"/>
      <c r="B501" s="237"/>
      <c r="C501" s="238"/>
      <c r="D501" s="232" t="s">
        <v>138</v>
      </c>
      <c r="E501" s="239" t="s">
        <v>1</v>
      </c>
      <c r="F501" s="240" t="s">
        <v>1993</v>
      </c>
      <c r="G501" s="238"/>
      <c r="H501" s="241">
        <v>40.537999999999997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138</v>
      </c>
      <c r="AU501" s="247" t="s">
        <v>89</v>
      </c>
      <c r="AV501" s="13" t="s">
        <v>89</v>
      </c>
      <c r="AW501" s="13" t="s">
        <v>34</v>
      </c>
      <c r="AX501" s="13" t="s">
        <v>87</v>
      </c>
      <c r="AY501" s="247" t="s">
        <v>127</v>
      </c>
    </row>
    <row r="502" s="2" customFormat="1">
      <c r="A502" s="39"/>
      <c r="B502" s="40"/>
      <c r="C502" s="219" t="s">
        <v>768</v>
      </c>
      <c r="D502" s="219" t="s">
        <v>130</v>
      </c>
      <c r="E502" s="220" t="s">
        <v>1017</v>
      </c>
      <c r="F502" s="221" t="s">
        <v>1018</v>
      </c>
      <c r="G502" s="222" t="s">
        <v>144</v>
      </c>
      <c r="H502" s="223">
        <v>0.56299999999999994</v>
      </c>
      <c r="I502" s="224"/>
      <c r="J502" s="225">
        <f>ROUND(I502*H502,2)</f>
        <v>0</v>
      </c>
      <c r="K502" s="221" t="s">
        <v>1</v>
      </c>
      <c r="L502" s="45"/>
      <c r="M502" s="226" t="s">
        <v>1</v>
      </c>
      <c r="N502" s="227" t="s">
        <v>44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206</v>
      </c>
      <c r="AT502" s="230" t="s">
        <v>130</v>
      </c>
      <c r="AU502" s="230" t="s">
        <v>89</v>
      </c>
      <c r="AY502" s="18" t="s">
        <v>127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87</v>
      </c>
      <c r="BK502" s="231">
        <f>ROUND(I502*H502,2)</f>
        <v>0</v>
      </c>
      <c r="BL502" s="18" t="s">
        <v>206</v>
      </c>
      <c r="BM502" s="230" t="s">
        <v>1994</v>
      </c>
    </row>
    <row r="503" s="2" customFormat="1">
      <c r="A503" s="39"/>
      <c r="B503" s="40"/>
      <c r="C503" s="41"/>
      <c r="D503" s="232" t="s">
        <v>136</v>
      </c>
      <c r="E503" s="41"/>
      <c r="F503" s="233" t="s">
        <v>1020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136</v>
      </c>
      <c r="AU503" s="18" t="s">
        <v>89</v>
      </c>
    </row>
    <row r="504" s="12" customFormat="1" ht="22.8" customHeight="1">
      <c r="A504" s="12"/>
      <c r="B504" s="203"/>
      <c r="C504" s="204"/>
      <c r="D504" s="205" t="s">
        <v>78</v>
      </c>
      <c r="E504" s="217" t="s">
        <v>1021</v>
      </c>
      <c r="F504" s="217" t="s">
        <v>1022</v>
      </c>
      <c r="G504" s="204"/>
      <c r="H504" s="204"/>
      <c r="I504" s="207"/>
      <c r="J504" s="218">
        <f>BK504</f>
        <v>0</v>
      </c>
      <c r="K504" s="204"/>
      <c r="L504" s="209"/>
      <c r="M504" s="210"/>
      <c r="N504" s="211"/>
      <c r="O504" s="211"/>
      <c r="P504" s="212">
        <f>SUM(P505:P528)</f>
        <v>0</v>
      </c>
      <c r="Q504" s="211"/>
      <c r="R504" s="212">
        <f>SUM(R505:R528)</f>
        <v>1.0051686500000001</v>
      </c>
      <c r="S504" s="211"/>
      <c r="T504" s="213">
        <f>SUM(T505:T528)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4" t="s">
        <v>89</v>
      </c>
      <c r="AT504" s="215" t="s">
        <v>78</v>
      </c>
      <c r="AU504" s="215" t="s">
        <v>87</v>
      </c>
      <c r="AY504" s="214" t="s">
        <v>127</v>
      </c>
      <c r="BK504" s="216">
        <f>SUM(BK505:BK528)</f>
        <v>0</v>
      </c>
    </row>
    <row r="505" s="2" customFormat="1">
      <c r="A505" s="39"/>
      <c r="B505" s="40"/>
      <c r="C505" s="219" t="s">
        <v>773</v>
      </c>
      <c r="D505" s="219" t="s">
        <v>130</v>
      </c>
      <c r="E505" s="220" t="s">
        <v>1995</v>
      </c>
      <c r="F505" s="221" t="s">
        <v>1996</v>
      </c>
      <c r="G505" s="222" t="s">
        <v>205</v>
      </c>
      <c r="H505" s="223">
        <v>125.63</v>
      </c>
      <c r="I505" s="224"/>
      <c r="J505" s="225">
        <f>ROUND(I505*H505,2)</f>
        <v>0</v>
      </c>
      <c r="K505" s="221" t="s">
        <v>1</v>
      </c>
      <c r="L505" s="45"/>
      <c r="M505" s="226" t="s">
        <v>1</v>
      </c>
      <c r="N505" s="227" t="s">
        <v>44</v>
      </c>
      <c r="O505" s="92"/>
      <c r="P505" s="228">
        <f>O505*H505</f>
        <v>0</v>
      </c>
      <c r="Q505" s="228">
        <v>0.00029999999999999997</v>
      </c>
      <c r="R505" s="228">
        <f>Q505*H505</f>
        <v>0.037688999999999993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206</v>
      </c>
      <c r="AT505" s="230" t="s">
        <v>130</v>
      </c>
      <c r="AU505" s="230" t="s">
        <v>89</v>
      </c>
      <c r="AY505" s="18" t="s">
        <v>127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87</v>
      </c>
      <c r="BK505" s="231">
        <f>ROUND(I505*H505,2)</f>
        <v>0</v>
      </c>
      <c r="BL505" s="18" t="s">
        <v>206</v>
      </c>
      <c r="BM505" s="230" t="s">
        <v>1997</v>
      </c>
    </row>
    <row r="506" s="2" customFormat="1">
      <c r="A506" s="39"/>
      <c r="B506" s="40"/>
      <c r="C506" s="41"/>
      <c r="D506" s="232" t="s">
        <v>136</v>
      </c>
      <c r="E506" s="41"/>
      <c r="F506" s="233" t="s">
        <v>1998</v>
      </c>
      <c r="G506" s="41"/>
      <c r="H506" s="41"/>
      <c r="I506" s="234"/>
      <c r="J506" s="41"/>
      <c r="K506" s="41"/>
      <c r="L506" s="45"/>
      <c r="M506" s="235"/>
      <c r="N506" s="236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136</v>
      </c>
      <c r="AU506" s="18" t="s">
        <v>89</v>
      </c>
    </row>
    <row r="507" s="13" customFormat="1">
      <c r="A507" s="13"/>
      <c r="B507" s="237"/>
      <c r="C507" s="238"/>
      <c r="D507" s="232" t="s">
        <v>138</v>
      </c>
      <c r="E507" s="239" t="s">
        <v>1</v>
      </c>
      <c r="F507" s="240" t="s">
        <v>1999</v>
      </c>
      <c r="G507" s="238"/>
      <c r="H507" s="241">
        <v>125.63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138</v>
      </c>
      <c r="AU507" s="247" t="s">
        <v>89</v>
      </c>
      <c r="AV507" s="13" t="s">
        <v>89</v>
      </c>
      <c r="AW507" s="13" t="s">
        <v>34</v>
      </c>
      <c r="AX507" s="13" t="s">
        <v>87</v>
      </c>
      <c r="AY507" s="247" t="s">
        <v>127</v>
      </c>
    </row>
    <row r="508" s="2" customFormat="1">
      <c r="A508" s="39"/>
      <c r="B508" s="40"/>
      <c r="C508" s="273" t="s">
        <v>779</v>
      </c>
      <c r="D508" s="273" t="s">
        <v>295</v>
      </c>
      <c r="E508" s="274" t="s">
        <v>1071</v>
      </c>
      <c r="F508" s="275" t="s">
        <v>1072</v>
      </c>
      <c r="G508" s="276" t="s">
        <v>205</v>
      </c>
      <c r="H508" s="277">
        <v>128.143</v>
      </c>
      <c r="I508" s="278"/>
      <c r="J508" s="279">
        <f>ROUND(I508*H508,2)</f>
        <v>0</v>
      </c>
      <c r="K508" s="275" t="s">
        <v>1</v>
      </c>
      <c r="L508" s="280"/>
      <c r="M508" s="281" t="s">
        <v>1</v>
      </c>
      <c r="N508" s="282" t="s">
        <v>44</v>
      </c>
      <c r="O508" s="92"/>
      <c r="P508" s="228">
        <f>O508*H508</f>
        <v>0</v>
      </c>
      <c r="Q508" s="228">
        <v>0.0028800000000000002</v>
      </c>
      <c r="R508" s="228">
        <f>Q508*H508</f>
        <v>0.36905184000000002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460</v>
      </c>
      <c r="AT508" s="230" t="s">
        <v>295</v>
      </c>
      <c r="AU508" s="230" t="s">
        <v>89</v>
      </c>
      <c r="AY508" s="18" t="s">
        <v>127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87</v>
      </c>
      <c r="BK508" s="231">
        <f>ROUND(I508*H508,2)</f>
        <v>0</v>
      </c>
      <c r="BL508" s="18" t="s">
        <v>206</v>
      </c>
      <c r="BM508" s="230" t="s">
        <v>2000</v>
      </c>
    </row>
    <row r="509" s="2" customFormat="1">
      <c r="A509" s="39"/>
      <c r="B509" s="40"/>
      <c r="C509" s="41"/>
      <c r="D509" s="232" t="s">
        <v>136</v>
      </c>
      <c r="E509" s="41"/>
      <c r="F509" s="233" t="s">
        <v>1072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136</v>
      </c>
      <c r="AU509" s="18" t="s">
        <v>89</v>
      </c>
    </row>
    <row r="510" s="13" customFormat="1">
      <c r="A510" s="13"/>
      <c r="B510" s="237"/>
      <c r="C510" s="238"/>
      <c r="D510" s="232" t="s">
        <v>138</v>
      </c>
      <c r="E510" s="239" t="s">
        <v>1</v>
      </c>
      <c r="F510" s="240" t="s">
        <v>1999</v>
      </c>
      <c r="G510" s="238"/>
      <c r="H510" s="241">
        <v>125.63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138</v>
      </c>
      <c r="AU510" s="247" t="s">
        <v>89</v>
      </c>
      <c r="AV510" s="13" t="s">
        <v>89</v>
      </c>
      <c r="AW510" s="13" t="s">
        <v>34</v>
      </c>
      <c r="AX510" s="13" t="s">
        <v>79</v>
      </c>
      <c r="AY510" s="247" t="s">
        <v>127</v>
      </c>
    </row>
    <row r="511" s="13" customFormat="1">
      <c r="A511" s="13"/>
      <c r="B511" s="237"/>
      <c r="C511" s="238"/>
      <c r="D511" s="232" t="s">
        <v>138</v>
      </c>
      <c r="E511" s="239" t="s">
        <v>1</v>
      </c>
      <c r="F511" s="240" t="s">
        <v>2001</v>
      </c>
      <c r="G511" s="238"/>
      <c r="H511" s="241">
        <v>128.143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138</v>
      </c>
      <c r="AU511" s="247" t="s">
        <v>89</v>
      </c>
      <c r="AV511" s="13" t="s">
        <v>89</v>
      </c>
      <c r="AW511" s="13" t="s">
        <v>34</v>
      </c>
      <c r="AX511" s="13" t="s">
        <v>87</v>
      </c>
      <c r="AY511" s="247" t="s">
        <v>127</v>
      </c>
    </row>
    <row r="512" s="2" customFormat="1">
      <c r="A512" s="39"/>
      <c r="B512" s="40"/>
      <c r="C512" s="273" t="s">
        <v>784</v>
      </c>
      <c r="D512" s="273" t="s">
        <v>295</v>
      </c>
      <c r="E512" s="274" t="s">
        <v>1081</v>
      </c>
      <c r="F512" s="275" t="s">
        <v>1082</v>
      </c>
      <c r="G512" s="276" t="s">
        <v>205</v>
      </c>
      <c r="H512" s="277">
        <v>128.143</v>
      </c>
      <c r="I512" s="278"/>
      <c r="J512" s="279">
        <f>ROUND(I512*H512,2)</f>
        <v>0</v>
      </c>
      <c r="K512" s="275" t="s">
        <v>1</v>
      </c>
      <c r="L512" s="280"/>
      <c r="M512" s="281" t="s">
        <v>1</v>
      </c>
      <c r="N512" s="282" t="s">
        <v>44</v>
      </c>
      <c r="O512" s="92"/>
      <c r="P512" s="228">
        <f>O512*H512</f>
        <v>0</v>
      </c>
      <c r="Q512" s="228">
        <v>0.0021700000000000001</v>
      </c>
      <c r="R512" s="228">
        <f>Q512*H512</f>
        <v>0.27807030999999999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460</v>
      </c>
      <c r="AT512" s="230" t="s">
        <v>295</v>
      </c>
      <c r="AU512" s="230" t="s">
        <v>89</v>
      </c>
      <c r="AY512" s="18" t="s">
        <v>127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87</v>
      </c>
      <c r="BK512" s="231">
        <f>ROUND(I512*H512,2)</f>
        <v>0</v>
      </c>
      <c r="BL512" s="18" t="s">
        <v>206</v>
      </c>
      <c r="BM512" s="230" t="s">
        <v>2002</v>
      </c>
    </row>
    <row r="513" s="2" customFormat="1">
      <c r="A513" s="39"/>
      <c r="B513" s="40"/>
      <c r="C513" s="41"/>
      <c r="D513" s="232" t="s">
        <v>136</v>
      </c>
      <c r="E513" s="41"/>
      <c r="F513" s="233" t="s">
        <v>1082</v>
      </c>
      <c r="G513" s="41"/>
      <c r="H513" s="41"/>
      <c r="I513" s="234"/>
      <c r="J513" s="41"/>
      <c r="K513" s="41"/>
      <c r="L513" s="45"/>
      <c r="M513" s="235"/>
      <c r="N513" s="236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136</v>
      </c>
      <c r="AU513" s="18" t="s">
        <v>89</v>
      </c>
    </row>
    <row r="514" s="13" customFormat="1">
      <c r="A514" s="13"/>
      <c r="B514" s="237"/>
      <c r="C514" s="238"/>
      <c r="D514" s="232" t="s">
        <v>138</v>
      </c>
      <c r="E514" s="239" t="s">
        <v>1</v>
      </c>
      <c r="F514" s="240" t="s">
        <v>1999</v>
      </c>
      <c r="G514" s="238"/>
      <c r="H514" s="241">
        <v>125.63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138</v>
      </c>
      <c r="AU514" s="247" t="s">
        <v>89</v>
      </c>
      <c r="AV514" s="13" t="s">
        <v>89</v>
      </c>
      <c r="AW514" s="13" t="s">
        <v>34</v>
      </c>
      <c r="AX514" s="13" t="s">
        <v>79</v>
      </c>
      <c r="AY514" s="247" t="s">
        <v>127</v>
      </c>
    </row>
    <row r="515" s="13" customFormat="1">
      <c r="A515" s="13"/>
      <c r="B515" s="237"/>
      <c r="C515" s="238"/>
      <c r="D515" s="232" t="s">
        <v>138</v>
      </c>
      <c r="E515" s="239" t="s">
        <v>1</v>
      </c>
      <c r="F515" s="240" t="s">
        <v>2001</v>
      </c>
      <c r="G515" s="238"/>
      <c r="H515" s="241">
        <v>128.143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138</v>
      </c>
      <c r="AU515" s="247" t="s">
        <v>89</v>
      </c>
      <c r="AV515" s="13" t="s">
        <v>89</v>
      </c>
      <c r="AW515" s="13" t="s">
        <v>34</v>
      </c>
      <c r="AX515" s="13" t="s">
        <v>87</v>
      </c>
      <c r="AY515" s="247" t="s">
        <v>127</v>
      </c>
    </row>
    <row r="516" s="2" customFormat="1">
      <c r="A516" s="39"/>
      <c r="B516" s="40"/>
      <c r="C516" s="219" t="s">
        <v>790</v>
      </c>
      <c r="D516" s="219" t="s">
        <v>130</v>
      </c>
      <c r="E516" s="220" t="s">
        <v>1024</v>
      </c>
      <c r="F516" s="221" t="s">
        <v>1025</v>
      </c>
      <c r="G516" s="222" t="s">
        <v>205</v>
      </c>
      <c r="H516" s="223">
        <v>125.63</v>
      </c>
      <c r="I516" s="224"/>
      <c r="J516" s="225">
        <f>ROUND(I516*H516,2)</f>
        <v>0</v>
      </c>
      <c r="K516" s="221" t="s">
        <v>1</v>
      </c>
      <c r="L516" s="45"/>
      <c r="M516" s="226" t="s">
        <v>1</v>
      </c>
      <c r="N516" s="227" t="s">
        <v>44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206</v>
      </c>
      <c r="AT516" s="230" t="s">
        <v>130</v>
      </c>
      <c r="AU516" s="230" t="s">
        <v>89</v>
      </c>
      <c r="AY516" s="18" t="s">
        <v>127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87</v>
      </c>
      <c r="BK516" s="231">
        <f>ROUND(I516*H516,2)</f>
        <v>0</v>
      </c>
      <c r="BL516" s="18" t="s">
        <v>206</v>
      </c>
      <c r="BM516" s="230" t="s">
        <v>2003</v>
      </c>
    </row>
    <row r="517" s="2" customFormat="1">
      <c r="A517" s="39"/>
      <c r="B517" s="40"/>
      <c r="C517" s="41"/>
      <c r="D517" s="232" t="s">
        <v>136</v>
      </c>
      <c r="E517" s="41"/>
      <c r="F517" s="233" t="s">
        <v>1027</v>
      </c>
      <c r="G517" s="41"/>
      <c r="H517" s="41"/>
      <c r="I517" s="234"/>
      <c r="J517" s="41"/>
      <c r="K517" s="41"/>
      <c r="L517" s="45"/>
      <c r="M517" s="235"/>
      <c r="N517" s="23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136</v>
      </c>
      <c r="AU517" s="18" t="s">
        <v>89</v>
      </c>
    </row>
    <row r="518" s="13" customFormat="1">
      <c r="A518" s="13"/>
      <c r="B518" s="237"/>
      <c r="C518" s="238"/>
      <c r="D518" s="232" t="s">
        <v>138</v>
      </c>
      <c r="E518" s="239" t="s">
        <v>1</v>
      </c>
      <c r="F518" s="240" t="s">
        <v>1955</v>
      </c>
      <c r="G518" s="238"/>
      <c r="H518" s="241">
        <v>101.38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138</v>
      </c>
      <c r="AU518" s="247" t="s">
        <v>89</v>
      </c>
      <c r="AV518" s="13" t="s">
        <v>89</v>
      </c>
      <c r="AW518" s="13" t="s">
        <v>34</v>
      </c>
      <c r="AX518" s="13" t="s">
        <v>79</v>
      </c>
      <c r="AY518" s="247" t="s">
        <v>127</v>
      </c>
    </row>
    <row r="519" s="13" customFormat="1">
      <c r="A519" s="13"/>
      <c r="B519" s="237"/>
      <c r="C519" s="238"/>
      <c r="D519" s="232" t="s">
        <v>138</v>
      </c>
      <c r="E519" s="239" t="s">
        <v>1</v>
      </c>
      <c r="F519" s="240" t="s">
        <v>1956</v>
      </c>
      <c r="G519" s="238"/>
      <c r="H519" s="241">
        <v>24.25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138</v>
      </c>
      <c r="AU519" s="247" t="s">
        <v>89</v>
      </c>
      <c r="AV519" s="13" t="s">
        <v>89</v>
      </c>
      <c r="AW519" s="13" t="s">
        <v>34</v>
      </c>
      <c r="AX519" s="13" t="s">
        <v>79</v>
      </c>
      <c r="AY519" s="247" t="s">
        <v>127</v>
      </c>
    </row>
    <row r="520" s="14" customFormat="1">
      <c r="A520" s="14"/>
      <c r="B520" s="248"/>
      <c r="C520" s="249"/>
      <c r="D520" s="232" t="s">
        <v>138</v>
      </c>
      <c r="E520" s="250" t="s">
        <v>1</v>
      </c>
      <c r="F520" s="251" t="s">
        <v>176</v>
      </c>
      <c r="G520" s="249"/>
      <c r="H520" s="252">
        <v>125.63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8" t="s">
        <v>138</v>
      </c>
      <c r="AU520" s="258" t="s">
        <v>89</v>
      </c>
      <c r="AV520" s="14" t="s">
        <v>134</v>
      </c>
      <c r="AW520" s="14" t="s">
        <v>34</v>
      </c>
      <c r="AX520" s="14" t="s">
        <v>87</v>
      </c>
      <c r="AY520" s="258" t="s">
        <v>127</v>
      </c>
    </row>
    <row r="521" s="2" customFormat="1">
      <c r="A521" s="39"/>
      <c r="B521" s="40"/>
      <c r="C521" s="273" t="s">
        <v>796</v>
      </c>
      <c r="D521" s="273" t="s">
        <v>295</v>
      </c>
      <c r="E521" s="274" t="s">
        <v>1045</v>
      </c>
      <c r="F521" s="275" t="s">
        <v>1046</v>
      </c>
      <c r="G521" s="276" t="s">
        <v>205</v>
      </c>
      <c r="H521" s="277">
        <v>128.143</v>
      </c>
      <c r="I521" s="278"/>
      <c r="J521" s="279">
        <f>ROUND(I521*H521,2)</f>
        <v>0</v>
      </c>
      <c r="K521" s="275" t="s">
        <v>1</v>
      </c>
      <c r="L521" s="280"/>
      <c r="M521" s="281" t="s">
        <v>1</v>
      </c>
      <c r="N521" s="282" t="s">
        <v>44</v>
      </c>
      <c r="O521" s="92"/>
      <c r="P521" s="228">
        <f>O521*H521</f>
        <v>0</v>
      </c>
      <c r="Q521" s="228">
        <v>0.0025000000000000001</v>
      </c>
      <c r="R521" s="228">
        <f>Q521*H521</f>
        <v>0.32035750000000002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460</v>
      </c>
      <c r="AT521" s="230" t="s">
        <v>295</v>
      </c>
      <c r="AU521" s="230" t="s">
        <v>89</v>
      </c>
      <c r="AY521" s="18" t="s">
        <v>127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87</v>
      </c>
      <c r="BK521" s="231">
        <f>ROUND(I521*H521,2)</f>
        <v>0</v>
      </c>
      <c r="BL521" s="18" t="s">
        <v>206</v>
      </c>
      <c r="BM521" s="230" t="s">
        <v>2004</v>
      </c>
    </row>
    <row r="522" s="2" customFormat="1">
      <c r="A522" s="39"/>
      <c r="B522" s="40"/>
      <c r="C522" s="41"/>
      <c r="D522" s="232" t="s">
        <v>136</v>
      </c>
      <c r="E522" s="41"/>
      <c r="F522" s="233" t="s">
        <v>1046</v>
      </c>
      <c r="G522" s="41"/>
      <c r="H522" s="41"/>
      <c r="I522" s="234"/>
      <c r="J522" s="41"/>
      <c r="K522" s="41"/>
      <c r="L522" s="45"/>
      <c r="M522" s="235"/>
      <c r="N522" s="236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136</v>
      </c>
      <c r="AU522" s="18" t="s">
        <v>89</v>
      </c>
    </row>
    <row r="523" s="13" customFormat="1">
      <c r="A523" s="13"/>
      <c r="B523" s="237"/>
      <c r="C523" s="238"/>
      <c r="D523" s="232" t="s">
        <v>138</v>
      </c>
      <c r="E523" s="239" t="s">
        <v>1</v>
      </c>
      <c r="F523" s="240" t="s">
        <v>1955</v>
      </c>
      <c r="G523" s="238"/>
      <c r="H523" s="241">
        <v>101.38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138</v>
      </c>
      <c r="AU523" s="247" t="s">
        <v>89</v>
      </c>
      <c r="AV523" s="13" t="s">
        <v>89</v>
      </c>
      <c r="AW523" s="13" t="s">
        <v>34</v>
      </c>
      <c r="AX523" s="13" t="s">
        <v>79</v>
      </c>
      <c r="AY523" s="247" t="s">
        <v>127</v>
      </c>
    </row>
    <row r="524" s="13" customFormat="1">
      <c r="A524" s="13"/>
      <c r="B524" s="237"/>
      <c r="C524" s="238"/>
      <c r="D524" s="232" t="s">
        <v>138</v>
      </c>
      <c r="E524" s="239" t="s">
        <v>1</v>
      </c>
      <c r="F524" s="240" t="s">
        <v>1956</v>
      </c>
      <c r="G524" s="238"/>
      <c r="H524" s="241">
        <v>24.25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138</v>
      </c>
      <c r="AU524" s="247" t="s">
        <v>89</v>
      </c>
      <c r="AV524" s="13" t="s">
        <v>89</v>
      </c>
      <c r="AW524" s="13" t="s">
        <v>34</v>
      </c>
      <c r="AX524" s="13" t="s">
        <v>79</v>
      </c>
      <c r="AY524" s="247" t="s">
        <v>127</v>
      </c>
    </row>
    <row r="525" s="14" customFormat="1">
      <c r="A525" s="14"/>
      <c r="B525" s="248"/>
      <c r="C525" s="249"/>
      <c r="D525" s="232" t="s">
        <v>138</v>
      </c>
      <c r="E525" s="250" t="s">
        <v>1</v>
      </c>
      <c r="F525" s="251" t="s">
        <v>176</v>
      </c>
      <c r="G525" s="249"/>
      <c r="H525" s="252">
        <v>125.63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138</v>
      </c>
      <c r="AU525" s="258" t="s">
        <v>89</v>
      </c>
      <c r="AV525" s="14" t="s">
        <v>134</v>
      </c>
      <c r="AW525" s="14" t="s">
        <v>34</v>
      </c>
      <c r="AX525" s="14" t="s">
        <v>79</v>
      </c>
      <c r="AY525" s="258" t="s">
        <v>127</v>
      </c>
    </row>
    <row r="526" s="13" customFormat="1">
      <c r="A526" s="13"/>
      <c r="B526" s="237"/>
      <c r="C526" s="238"/>
      <c r="D526" s="232" t="s">
        <v>138</v>
      </c>
      <c r="E526" s="239" t="s">
        <v>1</v>
      </c>
      <c r="F526" s="240" t="s">
        <v>2001</v>
      </c>
      <c r="G526" s="238"/>
      <c r="H526" s="241">
        <v>128.143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138</v>
      </c>
      <c r="AU526" s="247" t="s">
        <v>89</v>
      </c>
      <c r="AV526" s="13" t="s">
        <v>89</v>
      </c>
      <c r="AW526" s="13" t="s">
        <v>34</v>
      </c>
      <c r="AX526" s="13" t="s">
        <v>87</v>
      </c>
      <c r="AY526" s="247" t="s">
        <v>127</v>
      </c>
    </row>
    <row r="527" s="2" customFormat="1">
      <c r="A527" s="39"/>
      <c r="B527" s="40"/>
      <c r="C527" s="219" t="s">
        <v>806</v>
      </c>
      <c r="D527" s="219" t="s">
        <v>130</v>
      </c>
      <c r="E527" s="220" t="s">
        <v>1085</v>
      </c>
      <c r="F527" s="221" t="s">
        <v>1086</v>
      </c>
      <c r="G527" s="222" t="s">
        <v>144</v>
      </c>
      <c r="H527" s="223">
        <v>1.0049999999999999</v>
      </c>
      <c r="I527" s="224"/>
      <c r="J527" s="225">
        <f>ROUND(I527*H527,2)</f>
        <v>0</v>
      </c>
      <c r="K527" s="221" t="s">
        <v>1</v>
      </c>
      <c r="L527" s="45"/>
      <c r="M527" s="226" t="s">
        <v>1</v>
      </c>
      <c r="N527" s="227" t="s">
        <v>44</v>
      </c>
      <c r="O527" s="92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206</v>
      </c>
      <c r="AT527" s="230" t="s">
        <v>130</v>
      </c>
      <c r="AU527" s="230" t="s">
        <v>89</v>
      </c>
      <c r="AY527" s="18" t="s">
        <v>127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87</v>
      </c>
      <c r="BK527" s="231">
        <f>ROUND(I527*H527,2)</f>
        <v>0</v>
      </c>
      <c r="BL527" s="18" t="s">
        <v>206</v>
      </c>
      <c r="BM527" s="230" t="s">
        <v>2005</v>
      </c>
    </row>
    <row r="528" s="2" customFormat="1">
      <c r="A528" s="39"/>
      <c r="B528" s="40"/>
      <c r="C528" s="41"/>
      <c r="D528" s="232" t="s">
        <v>136</v>
      </c>
      <c r="E528" s="41"/>
      <c r="F528" s="233" t="s">
        <v>1088</v>
      </c>
      <c r="G528" s="41"/>
      <c r="H528" s="41"/>
      <c r="I528" s="234"/>
      <c r="J528" s="41"/>
      <c r="K528" s="41"/>
      <c r="L528" s="45"/>
      <c r="M528" s="235"/>
      <c r="N528" s="236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136</v>
      </c>
      <c r="AU528" s="18" t="s">
        <v>89</v>
      </c>
    </row>
    <row r="529" s="12" customFormat="1" ht="22.8" customHeight="1">
      <c r="A529" s="12"/>
      <c r="B529" s="203"/>
      <c r="C529" s="204"/>
      <c r="D529" s="205" t="s">
        <v>78</v>
      </c>
      <c r="E529" s="217" t="s">
        <v>1089</v>
      </c>
      <c r="F529" s="217" t="s">
        <v>1090</v>
      </c>
      <c r="G529" s="204"/>
      <c r="H529" s="204"/>
      <c r="I529" s="207"/>
      <c r="J529" s="218">
        <f>BK529</f>
        <v>0</v>
      </c>
      <c r="K529" s="204"/>
      <c r="L529" s="209"/>
      <c r="M529" s="210"/>
      <c r="N529" s="211"/>
      <c r="O529" s="211"/>
      <c r="P529" s="212">
        <f>SUM(P530:P531)</f>
        <v>0</v>
      </c>
      <c r="Q529" s="211"/>
      <c r="R529" s="212">
        <f>SUM(R530:R531)</f>
        <v>0</v>
      </c>
      <c r="S529" s="211"/>
      <c r="T529" s="213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4" t="s">
        <v>89</v>
      </c>
      <c r="AT529" s="215" t="s">
        <v>78</v>
      </c>
      <c r="AU529" s="215" t="s">
        <v>87</v>
      </c>
      <c r="AY529" s="214" t="s">
        <v>127</v>
      </c>
      <c r="BK529" s="216">
        <f>SUM(BK530:BK531)</f>
        <v>0</v>
      </c>
    </row>
    <row r="530" s="2" customFormat="1" ht="16.5" customHeight="1">
      <c r="A530" s="39"/>
      <c r="B530" s="40"/>
      <c r="C530" s="219" t="s">
        <v>813</v>
      </c>
      <c r="D530" s="219" t="s">
        <v>130</v>
      </c>
      <c r="E530" s="220" t="s">
        <v>1092</v>
      </c>
      <c r="F530" s="221" t="s">
        <v>1093</v>
      </c>
      <c r="G530" s="222" t="s">
        <v>1094</v>
      </c>
      <c r="H530" s="223">
        <v>1</v>
      </c>
      <c r="I530" s="224"/>
      <c r="J530" s="225">
        <f>ROUND(I530*H530,2)</f>
        <v>0</v>
      </c>
      <c r="K530" s="221" t="s">
        <v>1</v>
      </c>
      <c r="L530" s="45"/>
      <c r="M530" s="226" t="s">
        <v>1</v>
      </c>
      <c r="N530" s="227" t="s">
        <v>44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206</v>
      </c>
      <c r="AT530" s="230" t="s">
        <v>130</v>
      </c>
      <c r="AU530" s="230" t="s">
        <v>89</v>
      </c>
      <c r="AY530" s="18" t="s">
        <v>127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87</v>
      </c>
      <c r="BK530" s="231">
        <f>ROUND(I530*H530,2)</f>
        <v>0</v>
      </c>
      <c r="BL530" s="18" t="s">
        <v>206</v>
      </c>
      <c r="BM530" s="230" t="s">
        <v>2006</v>
      </c>
    </row>
    <row r="531" s="2" customFormat="1">
      <c r="A531" s="39"/>
      <c r="B531" s="40"/>
      <c r="C531" s="41"/>
      <c r="D531" s="232" t="s">
        <v>136</v>
      </c>
      <c r="E531" s="41"/>
      <c r="F531" s="233" t="s">
        <v>1093</v>
      </c>
      <c r="G531" s="41"/>
      <c r="H531" s="41"/>
      <c r="I531" s="234"/>
      <c r="J531" s="41"/>
      <c r="K531" s="41"/>
      <c r="L531" s="45"/>
      <c r="M531" s="235"/>
      <c r="N531" s="236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136</v>
      </c>
      <c r="AU531" s="18" t="s">
        <v>89</v>
      </c>
    </row>
    <row r="532" s="12" customFormat="1" ht="22.8" customHeight="1">
      <c r="A532" s="12"/>
      <c r="B532" s="203"/>
      <c r="C532" s="204"/>
      <c r="D532" s="205" t="s">
        <v>78</v>
      </c>
      <c r="E532" s="217" t="s">
        <v>1102</v>
      </c>
      <c r="F532" s="217" t="s">
        <v>1103</v>
      </c>
      <c r="G532" s="204"/>
      <c r="H532" s="204"/>
      <c r="I532" s="207"/>
      <c r="J532" s="218">
        <f>BK532</f>
        <v>0</v>
      </c>
      <c r="K532" s="204"/>
      <c r="L532" s="209"/>
      <c r="M532" s="210"/>
      <c r="N532" s="211"/>
      <c r="O532" s="211"/>
      <c r="P532" s="212">
        <f>SUM(P533:P534)</f>
        <v>0</v>
      </c>
      <c r="Q532" s="211"/>
      <c r="R532" s="212">
        <f>SUM(R533:R534)</f>
        <v>0</v>
      </c>
      <c r="S532" s="211"/>
      <c r="T532" s="213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89</v>
      </c>
      <c r="AT532" s="215" t="s">
        <v>78</v>
      </c>
      <c r="AU532" s="215" t="s">
        <v>87</v>
      </c>
      <c r="AY532" s="214" t="s">
        <v>127</v>
      </c>
      <c r="BK532" s="216">
        <f>SUM(BK533:BK534)</f>
        <v>0</v>
      </c>
    </row>
    <row r="533" s="2" customFormat="1" ht="16.5" customHeight="1">
      <c r="A533" s="39"/>
      <c r="B533" s="40"/>
      <c r="C533" s="219" t="s">
        <v>818</v>
      </c>
      <c r="D533" s="219" t="s">
        <v>130</v>
      </c>
      <c r="E533" s="220" t="s">
        <v>1105</v>
      </c>
      <c r="F533" s="221" t="s">
        <v>1106</v>
      </c>
      <c r="G533" s="222" t="s">
        <v>1094</v>
      </c>
      <c r="H533" s="223">
        <v>1</v>
      </c>
      <c r="I533" s="224"/>
      <c r="J533" s="225">
        <f>ROUND(I533*H533,2)</f>
        <v>0</v>
      </c>
      <c r="K533" s="221" t="s">
        <v>1</v>
      </c>
      <c r="L533" s="45"/>
      <c r="M533" s="226" t="s">
        <v>1</v>
      </c>
      <c r="N533" s="227" t="s">
        <v>44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134</v>
      </c>
      <c r="AT533" s="230" t="s">
        <v>130</v>
      </c>
      <c r="AU533" s="230" t="s">
        <v>89</v>
      </c>
      <c r="AY533" s="18" t="s">
        <v>127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87</v>
      </c>
      <c r="BK533" s="231">
        <f>ROUND(I533*H533,2)</f>
        <v>0</v>
      </c>
      <c r="BL533" s="18" t="s">
        <v>134</v>
      </c>
      <c r="BM533" s="230" t="s">
        <v>2007</v>
      </c>
    </row>
    <row r="534" s="2" customFormat="1">
      <c r="A534" s="39"/>
      <c r="B534" s="40"/>
      <c r="C534" s="41"/>
      <c r="D534" s="232" t="s">
        <v>136</v>
      </c>
      <c r="E534" s="41"/>
      <c r="F534" s="233" t="s">
        <v>1106</v>
      </c>
      <c r="G534" s="41"/>
      <c r="H534" s="41"/>
      <c r="I534" s="234"/>
      <c r="J534" s="41"/>
      <c r="K534" s="41"/>
      <c r="L534" s="45"/>
      <c r="M534" s="235"/>
      <c r="N534" s="236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136</v>
      </c>
      <c r="AU534" s="18" t="s">
        <v>89</v>
      </c>
    </row>
    <row r="535" s="12" customFormat="1" ht="22.8" customHeight="1">
      <c r="A535" s="12"/>
      <c r="B535" s="203"/>
      <c r="C535" s="204"/>
      <c r="D535" s="205" t="s">
        <v>78</v>
      </c>
      <c r="E535" s="217" t="s">
        <v>1108</v>
      </c>
      <c r="F535" s="217" t="s">
        <v>1109</v>
      </c>
      <c r="G535" s="204"/>
      <c r="H535" s="204"/>
      <c r="I535" s="207"/>
      <c r="J535" s="218">
        <f>BK535</f>
        <v>0</v>
      </c>
      <c r="K535" s="204"/>
      <c r="L535" s="209"/>
      <c r="M535" s="210"/>
      <c r="N535" s="211"/>
      <c r="O535" s="211"/>
      <c r="P535" s="212">
        <f>SUM(P536:P537)</f>
        <v>0</v>
      </c>
      <c r="Q535" s="211"/>
      <c r="R535" s="212">
        <f>SUM(R536:R537)</f>
        <v>0</v>
      </c>
      <c r="S535" s="211"/>
      <c r="T535" s="213">
        <f>SUM(T536:T537)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4" t="s">
        <v>89</v>
      </c>
      <c r="AT535" s="215" t="s">
        <v>78</v>
      </c>
      <c r="AU535" s="215" t="s">
        <v>87</v>
      </c>
      <c r="AY535" s="214" t="s">
        <v>127</v>
      </c>
      <c r="BK535" s="216">
        <f>SUM(BK536:BK537)</f>
        <v>0</v>
      </c>
    </row>
    <row r="536" s="2" customFormat="1" ht="16.5" customHeight="1">
      <c r="A536" s="39"/>
      <c r="B536" s="40"/>
      <c r="C536" s="219" t="s">
        <v>823</v>
      </c>
      <c r="D536" s="219" t="s">
        <v>130</v>
      </c>
      <c r="E536" s="220" t="s">
        <v>1111</v>
      </c>
      <c r="F536" s="221" t="s">
        <v>1112</v>
      </c>
      <c r="G536" s="222" t="s">
        <v>1094</v>
      </c>
      <c r="H536" s="223">
        <v>1</v>
      </c>
      <c r="I536" s="224"/>
      <c r="J536" s="225">
        <f>ROUND(I536*H536,2)</f>
        <v>0</v>
      </c>
      <c r="K536" s="221" t="s">
        <v>1</v>
      </c>
      <c r="L536" s="45"/>
      <c r="M536" s="226" t="s">
        <v>1</v>
      </c>
      <c r="N536" s="227" t="s">
        <v>44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206</v>
      </c>
      <c r="AT536" s="230" t="s">
        <v>130</v>
      </c>
      <c r="AU536" s="230" t="s">
        <v>89</v>
      </c>
      <c r="AY536" s="18" t="s">
        <v>127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87</v>
      </c>
      <c r="BK536" s="231">
        <f>ROUND(I536*H536,2)</f>
        <v>0</v>
      </c>
      <c r="BL536" s="18" t="s">
        <v>206</v>
      </c>
      <c r="BM536" s="230" t="s">
        <v>2008</v>
      </c>
    </row>
    <row r="537" s="2" customFormat="1">
      <c r="A537" s="39"/>
      <c r="B537" s="40"/>
      <c r="C537" s="41"/>
      <c r="D537" s="232" t="s">
        <v>136</v>
      </c>
      <c r="E537" s="41"/>
      <c r="F537" s="233" t="s">
        <v>1112</v>
      </c>
      <c r="G537" s="41"/>
      <c r="H537" s="41"/>
      <c r="I537" s="234"/>
      <c r="J537" s="41"/>
      <c r="K537" s="41"/>
      <c r="L537" s="45"/>
      <c r="M537" s="235"/>
      <c r="N537" s="236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136</v>
      </c>
      <c r="AU537" s="18" t="s">
        <v>89</v>
      </c>
    </row>
    <row r="538" s="12" customFormat="1" ht="22.8" customHeight="1">
      <c r="A538" s="12"/>
      <c r="B538" s="203"/>
      <c r="C538" s="204"/>
      <c r="D538" s="205" t="s">
        <v>78</v>
      </c>
      <c r="E538" s="217" t="s">
        <v>1114</v>
      </c>
      <c r="F538" s="217" t="s">
        <v>1115</v>
      </c>
      <c r="G538" s="204"/>
      <c r="H538" s="204"/>
      <c r="I538" s="207"/>
      <c r="J538" s="218">
        <f>BK538</f>
        <v>0</v>
      </c>
      <c r="K538" s="204"/>
      <c r="L538" s="209"/>
      <c r="M538" s="210"/>
      <c r="N538" s="211"/>
      <c r="O538" s="211"/>
      <c r="P538" s="212">
        <f>SUM(P539:P540)</f>
        <v>0</v>
      </c>
      <c r="Q538" s="211"/>
      <c r="R538" s="212">
        <f>SUM(R539:R540)</f>
        <v>0</v>
      </c>
      <c r="S538" s="211"/>
      <c r="T538" s="213">
        <f>SUM(T539:T540)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4" t="s">
        <v>89</v>
      </c>
      <c r="AT538" s="215" t="s">
        <v>78</v>
      </c>
      <c r="AU538" s="215" t="s">
        <v>87</v>
      </c>
      <c r="AY538" s="214" t="s">
        <v>127</v>
      </c>
      <c r="BK538" s="216">
        <f>SUM(BK539:BK540)</f>
        <v>0</v>
      </c>
    </row>
    <row r="539" s="2" customFormat="1" ht="16.5" customHeight="1">
      <c r="A539" s="39"/>
      <c r="B539" s="40"/>
      <c r="C539" s="219" t="s">
        <v>833</v>
      </c>
      <c r="D539" s="219" t="s">
        <v>130</v>
      </c>
      <c r="E539" s="220" t="s">
        <v>1117</v>
      </c>
      <c r="F539" s="221" t="s">
        <v>1118</v>
      </c>
      <c r="G539" s="222" t="s">
        <v>1094</v>
      </c>
      <c r="H539" s="223">
        <v>1</v>
      </c>
      <c r="I539" s="224"/>
      <c r="J539" s="225">
        <f>ROUND(I539*H539,2)</f>
        <v>0</v>
      </c>
      <c r="K539" s="221" t="s">
        <v>1</v>
      </c>
      <c r="L539" s="45"/>
      <c r="M539" s="226" t="s">
        <v>1</v>
      </c>
      <c r="N539" s="227" t="s">
        <v>44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206</v>
      </c>
      <c r="AT539" s="230" t="s">
        <v>130</v>
      </c>
      <c r="AU539" s="230" t="s">
        <v>89</v>
      </c>
      <c r="AY539" s="18" t="s">
        <v>127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87</v>
      </c>
      <c r="BK539" s="231">
        <f>ROUND(I539*H539,2)</f>
        <v>0</v>
      </c>
      <c r="BL539" s="18" t="s">
        <v>206</v>
      </c>
      <c r="BM539" s="230" t="s">
        <v>2009</v>
      </c>
    </row>
    <row r="540" s="2" customFormat="1">
      <c r="A540" s="39"/>
      <c r="B540" s="40"/>
      <c r="C540" s="41"/>
      <c r="D540" s="232" t="s">
        <v>136</v>
      </c>
      <c r="E540" s="41"/>
      <c r="F540" s="233" t="s">
        <v>1118</v>
      </c>
      <c r="G540" s="41"/>
      <c r="H540" s="41"/>
      <c r="I540" s="234"/>
      <c r="J540" s="41"/>
      <c r="K540" s="41"/>
      <c r="L540" s="45"/>
      <c r="M540" s="235"/>
      <c r="N540" s="236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136</v>
      </c>
      <c r="AU540" s="18" t="s">
        <v>89</v>
      </c>
    </row>
    <row r="541" s="12" customFormat="1" ht="22.8" customHeight="1">
      <c r="A541" s="12"/>
      <c r="B541" s="203"/>
      <c r="C541" s="204"/>
      <c r="D541" s="205" t="s">
        <v>78</v>
      </c>
      <c r="E541" s="217" t="s">
        <v>1287</v>
      </c>
      <c r="F541" s="217" t="s">
        <v>1288</v>
      </c>
      <c r="G541" s="204"/>
      <c r="H541" s="204"/>
      <c r="I541" s="207"/>
      <c r="J541" s="218">
        <f>BK541</f>
        <v>0</v>
      </c>
      <c r="K541" s="204"/>
      <c r="L541" s="209"/>
      <c r="M541" s="210"/>
      <c r="N541" s="211"/>
      <c r="O541" s="211"/>
      <c r="P541" s="212">
        <f>SUM(P542:P557)</f>
        <v>0</v>
      </c>
      <c r="Q541" s="211"/>
      <c r="R541" s="212">
        <f>SUM(R542:R557)</f>
        <v>1.5714135200000001</v>
      </c>
      <c r="S541" s="211"/>
      <c r="T541" s="213">
        <f>SUM(T542:T557)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14" t="s">
        <v>89</v>
      </c>
      <c r="AT541" s="215" t="s">
        <v>78</v>
      </c>
      <c r="AU541" s="215" t="s">
        <v>87</v>
      </c>
      <c r="AY541" s="214" t="s">
        <v>127</v>
      </c>
      <c r="BK541" s="216">
        <f>SUM(BK542:BK557)</f>
        <v>0</v>
      </c>
    </row>
    <row r="542" s="2" customFormat="1">
      <c r="A542" s="39"/>
      <c r="B542" s="40"/>
      <c r="C542" s="219" t="s">
        <v>839</v>
      </c>
      <c r="D542" s="219" t="s">
        <v>130</v>
      </c>
      <c r="E542" s="220" t="s">
        <v>1290</v>
      </c>
      <c r="F542" s="221" t="s">
        <v>1291</v>
      </c>
      <c r="G542" s="222" t="s">
        <v>205</v>
      </c>
      <c r="H542" s="223">
        <v>75.269999999999996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44</v>
      </c>
      <c r="O542" s="92"/>
      <c r="P542" s="228">
        <f>O542*H542</f>
        <v>0</v>
      </c>
      <c r="Q542" s="228">
        <v>0.01223</v>
      </c>
      <c r="R542" s="228">
        <f>Q542*H542</f>
        <v>0.92055209999999987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206</v>
      </c>
      <c r="AT542" s="230" t="s">
        <v>130</v>
      </c>
      <c r="AU542" s="230" t="s">
        <v>89</v>
      </c>
      <c r="AY542" s="18" t="s">
        <v>127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87</v>
      </c>
      <c r="BK542" s="231">
        <f>ROUND(I542*H542,2)</f>
        <v>0</v>
      </c>
      <c r="BL542" s="18" t="s">
        <v>206</v>
      </c>
      <c r="BM542" s="230" t="s">
        <v>2010</v>
      </c>
    </row>
    <row r="543" s="2" customFormat="1">
      <c r="A543" s="39"/>
      <c r="B543" s="40"/>
      <c r="C543" s="41"/>
      <c r="D543" s="232" t="s">
        <v>136</v>
      </c>
      <c r="E543" s="41"/>
      <c r="F543" s="233" t="s">
        <v>1293</v>
      </c>
      <c r="G543" s="41"/>
      <c r="H543" s="41"/>
      <c r="I543" s="234"/>
      <c r="J543" s="41"/>
      <c r="K543" s="41"/>
      <c r="L543" s="45"/>
      <c r="M543" s="235"/>
      <c r="N543" s="236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136</v>
      </c>
      <c r="AU543" s="18" t="s">
        <v>89</v>
      </c>
    </row>
    <row r="544" s="13" customFormat="1">
      <c r="A544" s="13"/>
      <c r="B544" s="237"/>
      <c r="C544" s="238"/>
      <c r="D544" s="232" t="s">
        <v>138</v>
      </c>
      <c r="E544" s="239" t="s">
        <v>1</v>
      </c>
      <c r="F544" s="240" t="s">
        <v>1973</v>
      </c>
      <c r="G544" s="238"/>
      <c r="H544" s="241">
        <v>75.269999999999996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138</v>
      </c>
      <c r="AU544" s="247" t="s">
        <v>89</v>
      </c>
      <c r="AV544" s="13" t="s">
        <v>89</v>
      </c>
      <c r="AW544" s="13" t="s">
        <v>34</v>
      </c>
      <c r="AX544" s="13" t="s">
        <v>87</v>
      </c>
      <c r="AY544" s="247" t="s">
        <v>127</v>
      </c>
    </row>
    <row r="545" s="2" customFormat="1">
      <c r="A545" s="39"/>
      <c r="B545" s="40"/>
      <c r="C545" s="219" t="s">
        <v>851</v>
      </c>
      <c r="D545" s="219" t="s">
        <v>130</v>
      </c>
      <c r="E545" s="220" t="s">
        <v>1300</v>
      </c>
      <c r="F545" s="221" t="s">
        <v>1301</v>
      </c>
      <c r="G545" s="222" t="s">
        <v>205</v>
      </c>
      <c r="H545" s="223">
        <v>50.359999999999999</v>
      </c>
      <c r="I545" s="224"/>
      <c r="J545" s="225">
        <f>ROUND(I545*H545,2)</f>
        <v>0</v>
      </c>
      <c r="K545" s="221" t="s">
        <v>1</v>
      </c>
      <c r="L545" s="45"/>
      <c r="M545" s="226" t="s">
        <v>1</v>
      </c>
      <c r="N545" s="227" t="s">
        <v>44</v>
      </c>
      <c r="O545" s="92"/>
      <c r="P545" s="228">
        <f>O545*H545</f>
        <v>0</v>
      </c>
      <c r="Q545" s="228">
        <v>0.012540000000000001</v>
      </c>
      <c r="R545" s="228">
        <f>Q545*H545</f>
        <v>0.63151440000000003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206</v>
      </c>
      <c r="AT545" s="230" t="s">
        <v>130</v>
      </c>
      <c r="AU545" s="230" t="s">
        <v>89</v>
      </c>
      <c r="AY545" s="18" t="s">
        <v>127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87</v>
      </c>
      <c r="BK545" s="231">
        <f>ROUND(I545*H545,2)</f>
        <v>0</v>
      </c>
      <c r="BL545" s="18" t="s">
        <v>206</v>
      </c>
      <c r="BM545" s="230" t="s">
        <v>2011</v>
      </c>
    </row>
    <row r="546" s="2" customFormat="1">
      <c r="A546" s="39"/>
      <c r="B546" s="40"/>
      <c r="C546" s="41"/>
      <c r="D546" s="232" t="s">
        <v>136</v>
      </c>
      <c r="E546" s="41"/>
      <c r="F546" s="233" t="s">
        <v>1303</v>
      </c>
      <c r="G546" s="41"/>
      <c r="H546" s="41"/>
      <c r="I546" s="234"/>
      <c r="J546" s="41"/>
      <c r="K546" s="41"/>
      <c r="L546" s="45"/>
      <c r="M546" s="235"/>
      <c r="N546" s="236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136</v>
      </c>
      <c r="AU546" s="18" t="s">
        <v>89</v>
      </c>
    </row>
    <row r="547" s="13" customFormat="1">
      <c r="A547" s="13"/>
      <c r="B547" s="237"/>
      <c r="C547" s="238"/>
      <c r="D547" s="232" t="s">
        <v>138</v>
      </c>
      <c r="E547" s="239" t="s">
        <v>1</v>
      </c>
      <c r="F547" s="240" t="s">
        <v>1974</v>
      </c>
      <c r="G547" s="238"/>
      <c r="H547" s="241">
        <v>50.359999999999999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138</v>
      </c>
      <c r="AU547" s="247" t="s">
        <v>89</v>
      </c>
      <c r="AV547" s="13" t="s">
        <v>89</v>
      </c>
      <c r="AW547" s="13" t="s">
        <v>34</v>
      </c>
      <c r="AX547" s="13" t="s">
        <v>87</v>
      </c>
      <c r="AY547" s="247" t="s">
        <v>127</v>
      </c>
    </row>
    <row r="548" s="2" customFormat="1" ht="16.5" customHeight="1">
      <c r="A548" s="39"/>
      <c r="B548" s="40"/>
      <c r="C548" s="219" t="s">
        <v>858</v>
      </c>
      <c r="D548" s="219" t="s">
        <v>130</v>
      </c>
      <c r="E548" s="220" t="s">
        <v>1305</v>
      </c>
      <c r="F548" s="221" t="s">
        <v>1306</v>
      </c>
      <c r="G548" s="222" t="s">
        <v>205</v>
      </c>
      <c r="H548" s="223">
        <v>125.63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44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206</v>
      </c>
      <c r="AT548" s="230" t="s">
        <v>130</v>
      </c>
      <c r="AU548" s="230" t="s">
        <v>89</v>
      </c>
      <c r="AY548" s="18" t="s">
        <v>127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87</v>
      </c>
      <c r="BK548" s="231">
        <f>ROUND(I548*H548,2)</f>
        <v>0</v>
      </c>
      <c r="BL548" s="18" t="s">
        <v>206</v>
      </c>
      <c r="BM548" s="230" t="s">
        <v>2012</v>
      </c>
    </row>
    <row r="549" s="2" customFormat="1">
      <c r="A549" s="39"/>
      <c r="B549" s="40"/>
      <c r="C549" s="41"/>
      <c r="D549" s="232" t="s">
        <v>136</v>
      </c>
      <c r="E549" s="41"/>
      <c r="F549" s="233" t="s">
        <v>1308</v>
      </c>
      <c r="G549" s="41"/>
      <c r="H549" s="41"/>
      <c r="I549" s="234"/>
      <c r="J549" s="41"/>
      <c r="K549" s="41"/>
      <c r="L549" s="45"/>
      <c r="M549" s="235"/>
      <c r="N549" s="23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136</v>
      </c>
      <c r="AU549" s="18" t="s">
        <v>89</v>
      </c>
    </row>
    <row r="550" s="13" customFormat="1">
      <c r="A550" s="13"/>
      <c r="B550" s="237"/>
      <c r="C550" s="238"/>
      <c r="D550" s="232" t="s">
        <v>138</v>
      </c>
      <c r="E550" s="239" t="s">
        <v>1</v>
      </c>
      <c r="F550" s="240" t="s">
        <v>1973</v>
      </c>
      <c r="G550" s="238"/>
      <c r="H550" s="241">
        <v>75.269999999999996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7" t="s">
        <v>138</v>
      </c>
      <c r="AU550" s="247" t="s">
        <v>89</v>
      </c>
      <c r="AV550" s="13" t="s">
        <v>89</v>
      </c>
      <c r="AW550" s="13" t="s">
        <v>34</v>
      </c>
      <c r="AX550" s="13" t="s">
        <v>79</v>
      </c>
      <c r="AY550" s="247" t="s">
        <v>127</v>
      </c>
    </row>
    <row r="551" s="13" customFormat="1">
      <c r="A551" s="13"/>
      <c r="B551" s="237"/>
      <c r="C551" s="238"/>
      <c r="D551" s="232" t="s">
        <v>138</v>
      </c>
      <c r="E551" s="239" t="s">
        <v>1</v>
      </c>
      <c r="F551" s="240" t="s">
        <v>1974</v>
      </c>
      <c r="G551" s="238"/>
      <c r="H551" s="241">
        <v>50.359999999999999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138</v>
      </c>
      <c r="AU551" s="247" t="s">
        <v>89</v>
      </c>
      <c r="AV551" s="13" t="s">
        <v>89</v>
      </c>
      <c r="AW551" s="13" t="s">
        <v>34</v>
      </c>
      <c r="AX551" s="13" t="s">
        <v>79</v>
      </c>
      <c r="AY551" s="247" t="s">
        <v>127</v>
      </c>
    </row>
    <row r="552" s="14" customFormat="1">
      <c r="A552" s="14"/>
      <c r="B552" s="248"/>
      <c r="C552" s="249"/>
      <c r="D552" s="232" t="s">
        <v>138</v>
      </c>
      <c r="E552" s="250" t="s">
        <v>1</v>
      </c>
      <c r="F552" s="251" t="s">
        <v>176</v>
      </c>
      <c r="G552" s="249"/>
      <c r="H552" s="252">
        <v>125.63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138</v>
      </c>
      <c r="AU552" s="258" t="s">
        <v>89</v>
      </c>
      <c r="AV552" s="14" t="s">
        <v>134</v>
      </c>
      <c r="AW552" s="14" t="s">
        <v>34</v>
      </c>
      <c r="AX552" s="14" t="s">
        <v>87</v>
      </c>
      <c r="AY552" s="258" t="s">
        <v>127</v>
      </c>
    </row>
    <row r="553" s="2" customFormat="1">
      <c r="A553" s="39"/>
      <c r="B553" s="40"/>
      <c r="C553" s="273" t="s">
        <v>864</v>
      </c>
      <c r="D553" s="273" t="s">
        <v>295</v>
      </c>
      <c r="E553" s="274" t="s">
        <v>1311</v>
      </c>
      <c r="F553" s="275" t="s">
        <v>1312</v>
      </c>
      <c r="G553" s="276" t="s">
        <v>205</v>
      </c>
      <c r="H553" s="277">
        <v>138.19300000000001</v>
      </c>
      <c r="I553" s="278"/>
      <c r="J553" s="279">
        <f>ROUND(I553*H553,2)</f>
        <v>0</v>
      </c>
      <c r="K553" s="275" t="s">
        <v>1</v>
      </c>
      <c r="L553" s="280"/>
      <c r="M553" s="281" t="s">
        <v>1</v>
      </c>
      <c r="N553" s="282" t="s">
        <v>44</v>
      </c>
      <c r="O553" s="92"/>
      <c r="P553" s="228">
        <f>O553*H553</f>
        <v>0</v>
      </c>
      <c r="Q553" s="228">
        <v>0.00013999999999999999</v>
      </c>
      <c r="R553" s="228">
        <f>Q553*H553</f>
        <v>0.019347019999999999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460</v>
      </c>
      <c r="AT553" s="230" t="s">
        <v>295</v>
      </c>
      <c r="AU553" s="230" t="s">
        <v>89</v>
      </c>
      <c r="AY553" s="18" t="s">
        <v>127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87</v>
      </c>
      <c r="BK553" s="231">
        <f>ROUND(I553*H553,2)</f>
        <v>0</v>
      </c>
      <c r="BL553" s="18" t="s">
        <v>206</v>
      </c>
      <c r="BM553" s="230" t="s">
        <v>2013</v>
      </c>
    </row>
    <row r="554" s="2" customFormat="1">
      <c r="A554" s="39"/>
      <c r="B554" s="40"/>
      <c r="C554" s="41"/>
      <c r="D554" s="232" t="s">
        <v>136</v>
      </c>
      <c r="E554" s="41"/>
      <c r="F554" s="233" t="s">
        <v>1312</v>
      </c>
      <c r="G554" s="41"/>
      <c r="H554" s="41"/>
      <c r="I554" s="234"/>
      <c r="J554" s="41"/>
      <c r="K554" s="41"/>
      <c r="L554" s="45"/>
      <c r="M554" s="235"/>
      <c r="N554" s="23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136</v>
      </c>
      <c r="AU554" s="18" t="s">
        <v>89</v>
      </c>
    </row>
    <row r="555" s="13" customFormat="1">
      <c r="A555" s="13"/>
      <c r="B555" s="237"/>
      <c r="C555" s="238"/>
      <c r="D555" s="232" t="s">
        <v>138</v>
      </c>
      <c r="E555" s="239" t="s">
        <v>1</v>
      </c>
      <c r="F555" s="240" t="s">
        <v>1958</v>
      </c>
      <c r="G555" s="238"/>
      <c r="H555" s="241">
        <v>138.19300000000001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138</v>
      </c>
      <c r="AU555" s="247" t="s">
        <v>89</v>
      </c>
      <c r="AV555" s="13" t="s">
        <v>89</v>
      </c>
      <c r="AW555" s="13" t="s">
        <v>34</v>
      </c>
      <c r="AX555" s="13" t="s">
        <v>87</v>
      </c>
      <c r="AY555" s="247" t="s">
        <v>127</v>
      </c>
    </row>
    <row r="556" s="2" customFormat="1">
      <c r="A556" s="39"/>
      <c r="B556" s="40"/>
      <c r="C556" s="219" t="s">
        <v>870</v>
      </c>
      <c r="D556" s="219" t="s">
        <v>130</v>
      </c>
      <c r="E556" s="220" t="s">
        <v>1327</v>
      </c>
      <c r="F556" s="221" t="s">
        <v>1328</v>
      </c>
      <c r="G556" s="222" t="s">
        <v>144</v>
      </c>
      <c r="H556" s="223">
        <v>1.571</v>
      </c>
      <c r="I556" s="224"/>
      <c r="J556" s="225">
        <f>ROUND(I556*H556,2)</f>
        <v>0</v>
      </c>
      <c r="K556" s="221" t="s">
        <v>1</v>
      </c>
      <c r="L556" s="45"/>
      <c r="M556" s="226" t="s">
        <v>1</v>
      </c>
      <c r="N556" s="227" t="s">
        <v>44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206</v>
      </c>
      <c r="AT556" s="230" t="s">
        <v>130</v>
      </c>
      <c r="AU556" s="230" t="s">
        <v>89</v>
      </c>
      <c r="AY556" s="18" t="s">
        <v>127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87</v>
      </c>
      <c r="BK556" s="231">
        <f>ROUND(I556*H556,2)</f>
        <v>0</v>
      </c>
      <c r="BL556" s="18" t="s">
        <v>206</v>
      </c>
      <c r="BM556" s="230" t="s">
        <v>2014</v>
      </c>
    </row>
    <row r="557" s="2" customFormat="1">
      <c r="A557" s="39"/>
      <c r="B557" s="40"/>
      <c r="C557" s="41"/>
      <c r="D557" s="232" t="s">
        <v>136</v>
      </c>
      <c r="E557" s="41"/>
      <c r="F557" s="233" t="s">
        <v>1330</v>
      </c>
      <c r="G557" s="41"/>
      <c r="H557" s="41"/>
      <c r="I557" s="234"/>
      <c r="J557" s="41"/>
      <c r="K557" s="41"/>
      <c r="L557" s="45"/>
      <c r="M557" s="235"/>
      <c r="N557" s="236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136</v>
      </c>
      <c r="AU557" s="18" t="s">
        <v>89</v>
      </c>
    </row>
    <row r="558" s="12" customFormat="1" ht="22.8" customHeight="1">
      <c r="A558" s="12"/>
      <c r="B558" s="203"/>
      <c r="C558" s="204"/>
      <c r="D558" s="205" t="s">
        <v>78</v>
      </c>
      <c r="E558" s="217" t="s">
        <v>1331</v>
      </c>
      <c r="F558" s="217" t="s">
        <v>1332</v>
      </c>
      <c r="G558" s="204"/>
      <c r="H558" s="204"/>
      <c r="I558" s="207"/>
      <c r="J558" s="218">
        <f>BK558</f>
        <v>0</v>
      </c>
      <c r="K558" s="204"/>
      <c r="L558" s="209"/>
      <c r="M558" s="210"/>
      <c r="N558" s="211"/>
      <c r="O558" s="211"/>
      <c r="P558" s="212">
        <f>SUM(P559:P564)</f>
        <v>0</v>
      </c>
      <c r="Q558" s="211"/>
      <c r="R558" s="212">
        <f>SUM(R559:R564)</f>
        <v>0.026460000000000001</v>
      </c>
      <c r="S558" s="211"/>
      <c r="T558" s="213">
        <f>SUM(T559:T564)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4" t="s">
        <v>89</v>
      </c>
      <c r="AT558" s="215" t="s">
        <v>78</v>
      </c>
      <c r="AU558" s="215" t="s">
        <v>87</v>
      </c>
      <c r="AY558" s="214" t="s">
        <v>127</v>
      </c>
      <c r="BK558" s="216">
        <f>SUM(BK559:BK564)</f>
        <v>0</v>
      </c>
    </row>
    <row r="559" s="2" customFormat="1">
      <c r="A559" s="39"/>
      <c r="B559" s="40"/>
      <c r="C559" s="219" t="s">
        <v>876</v>
      </c>
      <c r="D559" s="219" t="s">
        <v>130</v>
      </c>
      <c r="E559" s="220" t="s">
        <v>1376</v>
      </c>
      <c r="F559" s="221" t="s">
        <v>1377</v>
      </c>
      <c r="G559" s="222" t="s">
        <v>213</v>
      </c>
      <c r="H559" s="223">
        <v>12.25</v>
      </c>
      <c r="I559" s="224"/>
      <c r="J559" s="225">
        <f>ROUND(I559*H559,2)</f>
        <v>0</v>
      </c>
      <c r="K559" s="221" t="s">
        <v>1</v>
      </c>
      <c r="L559" s="45"/>
      <c r="M559" s="226" t="s">
        <v>1</v>
      </c>
      <c r="N559" s="227" t="s">
        <v>44</v>
      </c>
      <c r="O559" s="92"/>
      <c r="P559" s="228">
        <f>O559*H559</f>
        <v>0</v>
      </c>
      <c r="Q559" s="228">
        <v>0.00216</v>
      </c>
      <c r="R559" s="228">
        <f>Q559*H559</f>
        <v>0.026460000000000001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206</v>
      </c>
      <c r="AT559" s="230" t="s">
        <v>130</v>
      </c>
      <c r="AU559" s="230" t="s">
        <v>89</v>
      </c>
      <c r="AY559" s="18" t="s">
        <v>127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87</v>
      </c>
      <c r="BK559" s="231">
        <f>ROUND(I559*H559,2)</f>
        <v>0</v>
      </c>
      <c r="BL559" s="18" t="s">
        <v>206</v>
      </c>
      <c r="BM559" s="230" t="s">
        <v>2015</v>
      </c>
    </row>
    <row r="560" s="2" customFormat="1">
      <c r="A560" s="39"/>
      <c r="B560" s="40"/>
      <c r="C560" s="41"/>
      <c r="D560" s="232" t="s">
        <v>136</v>
      </c>
      <c r="E560" s="41"/>
      <c r="F560" s="233" t="s">
        <v>1379</v>
      </c>
      <c r="G560" s="41"/>
      <c r="H560" s="41"/>
      <c r="I560" s="234"/>
      <c r="J560" s="41"/>
      <c r="K560" s="41"/>
      <c r="L560" s="45"/>
      <c r="M560" s="235"/>
      <c r="N560" s="236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136</v>
      </c>
      <c r="AU560" s="18" t="s">
        <v>89</v>
      </c>
    </row>
    <row r="561" s="13" customFormat="1">
      <c r="A561" s="13"/>
      <c r="B561" s="237"/>
      <c r="C561" s="238"/>
      <c r="D561" s="232" t="s">
        <v>138</v>
      </c>
      <c r="E561" s="239" t="s">
        <v>1</v>
      </c>
      <c r="F561" s="240" t="s">
        <v>2016</v>
      </c>
      <c r="G561" s="238"/>
      <c r="H561" s="241">
        <v>12.25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138</v>
      </c>
      <c r="AU561" s="247" t="s">
        <v>89</v>
      </c>
      <c r="AV561" s="13" t="s">
        <v>89</v>
      </c>
      <c r="AW561" s="13" t="s">
        <v>34</v>
      </c>
      <c r="AX561" s="13" t="s">
        <v>79</v>
      </c>
      <c r="AY561" s="247" t="s">
        <v>127</v>
      </c>
    </row>
    <row r="562" s="14" customFormat="1">
      <c r="A562" s="14"/>
      <c r="B562" s="248"/>
      <c r="C562" s="249"/>
      <c r="D562" s="232" t="s">
        <v>138</v>
      </c>
      <c r="E562" s="250" t="s">
        <v>1</v>
      </c>
      <c r="F562" s="251" t="s">
        <v>176</v>
      </c>
      <c r="G562" s="249"/>
      <c r="H562" s="252">
        <v>12.25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8" t="s">
        <v>138</v>
      </c>
      <c r="AU562" s="258" t="s">
        <v>89</v>
      </c>
      <c r="AV562" s="14" t="s">
        <v>134</v>
      </c>
      <c r="AW562" s="14" t="s">
        <v>34</v>
      </c>
      <c r="AX562" s="14" t="s">
        <v>87</v>
      </c>
      <c r="AY562" s="258" t="s">
        <v>127</v>
      </c>
    </row>
    <row r="563" s="2" customFormat="1">
      <c r="A563" s="39"/>
      <c r="B563" s="40"/>
      <c r="C563" s="219" t="s">
        <v>881</v>
      </c>
      <c r="D563" s="219" t="s">
        <v>130</v>
      </c>
      <c r="E563" s="220" t="s">
        <v>1404</v>
      </c>
      <c r="F563" s="221" t="s">
        <v>1405</v>
      </c>
      <c r="G563" s="222" t="s">
        <v>144</v>
      </c>
      <c r="H563" s="223">
        <v>0.025999999999999999</v>
      </c>
      <c r="I563" s="224"/>
      <c r="J563" s="225">
        <f>ROUND(I563*H563,2)</f>
        <v>0</v>
      </c>
      <c r="K563" s="221" t="s">
        <v>1</v>
      </c>
      <c r="L563" s="45"/>
      <c r="M563" s="226" t="s">
        <v>1</v>
      </c>
      <c r="N563" s="227" t="s">
        <v>44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206</v>
      </c>
      <c r="AT563" s="230" t="s">
        <v>130</v>
      </c>
      <c r="AU563" s="230" t="s">
        <v>89</v>
      </c>
      <c r="AY563" s="18" t="s">
        <v>127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87</v>
      </c>
      <c r="BK563" s="231">
        <f>ROUND(I563*H563,2)</f>
        <v>0</v>
      </c>
      <c r="BL563" s="18" t="s">
        <v>206</v>
      </c>
      <c r="BM563" s="230" t="s">
        <v>2017</v>
      </c>
    </row>
    <row r="564" s="2" customFormat="1">
      <c r="A564" s="39"/>
      <c r="B564" s="40"/>
      <c r="C564" s="41"/>
      <c r="D564" s="232" t="s">
        <v>136</v>
      </c>
      <c r="E564" s="41"/>
      <c r="F564" s="233" t="s">
        <v>1407</v>
      </c>
      <c r="G564" s="41"/>
      <c r="H564" s="41"/>
      <c r="I564" s="234"/>
      <c r="J564" s="41"/>
      <c r="K564" s="41"/>
      <c r="L564" s="45"/>
      <c r="M564" s="235"/>
      <c r="N564" s="236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136</v>
      </c>
      <c r="AU564" s="18" t="s">
        <v>89</v>
      </c>
    </row>
    <row r="565" s="12" customFormat="1" ht="22.8" customHeight="1">
      <c r="A565" s="12"/>
      <c r="B565" s="203"/>
      <c r="C565" s="204"/>
      <c r="D565" s="205" t="s">
        <v>78</v>
      </c>
      <c r="E565" s="217" t="s">
        <v>1434</v>
      </c>
      <c r="F565" s="217" t="s">
        <v>1435</v>
      </c>
      <c r="G565" s="204"/>
      <c r="H565" s="204"/>
      <c r="I565" s="207"/>
      <c r="J565" s="218">
        <f>BK565</f>
        <v>0</v>
      </c>
      <c r="K565" s="204"/>
      <c r="L565" s="209"/>
      <c r="M565" s="210"/>
      <c r="N565" s="211"/>
      <c r="O565" s="211"/>
      <c r="P565" s="212">
        <f>SUM(P566:P603)</f>
        <v>0</v>
      </c>
      <c r="Q565" s="211"/>
      <c r="R565" s="212">
        <f>SUM(R566:R603)</f>
        <v>0.024254999999999999</v>
      </c>
      <c r="S565" s="211"/>
      <c r="T565" s="213">
        <f>SUM(T566:T603)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4" t="s">
        <v>89</v>
      </c>
      <c r="AT565" s="215" t="s">
        <v>78</v>
      </c>
      <c r="AU565" s="215" t="s">
        <v>87</v>
      </c>
      <c r="AY565" s="214" t="s">
        <v>127</v>
      </c>
      <c r="BK565" s="216">
        <f>SUM(BK566:BK603)</f>
        <v>0</v>
      </c>
    </row>
    <row r="566" s="2" customFormat="1">
      <c r="A566" s="39"/>
      <c r="B566" s="40"/>
      <c r="C566" s="219" t="s">
        <v>886</v>
      </c>
      <c r="D566" s="219" t="s">
        <v>130</v>
      </c>
      <c r="E566" s="220" t="s">
        <v>1459</v>
      </c>
      <c r="F566" s="221" t="s">
        <v>1460</v>
      </c>
      <c r="G566" s="222" t="s">
        <v>393</v>
      </c>
      <c r="H566" s="223">
        <v>5</v>
      </c>
      <c r="I566" s="224"/>
      <c r="J566" s="225">
        <f>ROUND(I566*H566,2)</f>
        <v>0</v>
      </c>
      <c r="K566" s="221" t="s">
        <v>1</v>
      </c>
      <c r="L566" s="45"/>
      <c r="M566" s="226" t="s">
        <v>1</v>
      </c>
      <c r="N566" s="227" t="s">
        <v>44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206</v>
      </c>
      <c r="AT566" s="230" t="s">
        <v>130</v>
      </c>
      <c r="AU566" s="230" t="s">
        <v>89</v>
      </c>
      <c r="AY566" s="18" t="s">
        <v>127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87</v>
      </c>
      <c r="BK566" s="231">
        <f>ROUND(I566*H566,2)</f>
        <v>0</v>
      </c>
      <c r="BL566" s="18" t="s">
        <v>206</v>
      </c>
      <c r="BM566" s="230" t="s">
        <v>2018</v>
      </c>
    </row>
    <row r="567" s="2" customFormat="1">
      <c r="A567" s="39"/>
      <c r="B567" s="40"/>
      <c r="C567" s="41"/>
      <c r="D567" s="232" t="s">
        <v>136</v>
      </c>
      <c r="E567" s="41"/>
      <c r="F567" s="233" t="s">
        <v>1462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136</v>
      </c>
      <c r="AU567" s="18" t="s">
        <v>89</v>
      </c>
    </row>
    <row r="568" s="2" customFormat="1">
      <c r="A568" s="39"/>
      <c r="B568" s="40"/>
      <c r="C568" s="219" t="s">
        <v>891</v>
      </c>
      <c r="D568" s="219" t="s">
        <v>130</v>
      </c>
      <c r="E568" s="220" t="s">
        <v>1464</v>
      </c>
      <c r="F568" s="221" t="s">
        <v>1465</v>
      </c>
      <c r="G568" s="222" t="s">
        <v>393</v>
      </c>
      <c r="H568" s="223">
        <v>6</v>
      </c>
      <c r="I568" s="224"/>
      <c r="J568" s="225">
        <f>ROUND(I568*H568,2)</f>
        <v>0</v>
      </c>
      <c r="K568" s="221" t="s">
        <v>1</v>
      </c>
      <c r="L568" s="45"/>
      <c r="M568" s="226" t="s">
        <v>1</v>
      </c>
      <c r="N568" s="227" t="s">
        <v>44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206</v>
      </c>
      <c r="AT568" s="230" t="s">
        <v>130</v>
      </c>
      <c r="AU568" s="230" t="s">
        <v>89</v>
      </c>
      <c r="AY568" s="18" t="s">
        <v>127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87</v>
      </c>
      <c r="BK568" s="231">
        <f>ROUND(I568*H568,2)</f>
        <v>0</v>
      </c>
      <c r="BL568" s="18" t="s">
        <v>206</v>
      </c>
      <c r="BM568" s="230" t="s">
        <v>2019</v>
      </c>
    </row>
    <row r="569" s="2" customFormat="1">
      <c r="A569" s="39"/>
      <c r="B569" s="40"/>
      <c r="C569" s="41"/>
      <c r="D569" s="232" t="s">
        <v>136</v>
      </c>
      <c r="E569" s="41"/>
      <c r="F569" s="233" t="s">
        <v>1467</v>
      </c>
      <c r="G569" s="41"/>
      <c r="H569" s="41"/>
      <c r="I569" s="234"/>
      <c r="J569" s="41"/>
      <c r="K569" s="41"/>
      <c r="L569" s="45"/>
      <c r="M569" s="235"/>
      <c r="N569" s="236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136</v>
      </c>
      <c r="AU569" s="18" t="s">
        <v>89</v>
      </c>
    </row>
    <row r="570" s="2" customFormat="1" ht="16.5" customHeight="1">
      <c r="A570" s="39"/>
      <c r="B570" s="40"/>
      <c r="C570" s="273" t="s">
        <v>896</v>
      </c>
      <c r="D570" s="273" t="s">
        <v>295</v>
      </c>
      <c r="E570" s="274" t="s">
        <v>1469</v>
      </c>
      <c r="F570" s="275" t="s">
        <v>1470</v>
      </c>
      <c r="G570" s="276" t="s">
        <v>213</v>
      </c>
      <c r="H570" s="277">
        <v>13.475</v>
      </c>
      <c r="I570" s="278"/>
      <c r="J570" s="279">
        <f>ROUND(I570*H570,2)</f>
        <v>0</v>
      </c>
      <c r="K570" s="275" t="s">
        <v>1</v>
      </c>
      <c r="L570" s="280"/>
      <c r="M570" s="281" t="s">
        <v>1</v>
      </c>
      <c r="N570" s="282" t="s">
        <v>44</v>
      </c>
      <c r="O570" s="92"/>
      <c r="P570" s="228">
        <f>O570*H570</f>
        <v>0</v>
      </c>
      <c r="Q570" s="228">
        <v>0.0018</v>
      </c>
      <c r="R570" s="228">
        <f>Q570*H570</f>
        <v>0.024254999999999999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460</v>
      </c>
      <c r="AT570" s="230" t="s">
        <v>295</v>
      </c>
      <c r="AU570" s="230" t="s">
        <v>89</v>
      </c>
      <c r="AY570" s="18" t="s">
        <v>127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87</v>
      </c>
      <c r="BK570" s="231">
        <f>ROUND(I570*H570,2)</f>
        <v>0</v>
      </c>
      <c r="BL570" s="18" t="s">
        <v>206</v>
      </c>
      <c r="BM570" s="230" t="s">
        <v>2020</v>
      </c>
    </row>
    <row r="571" s="2" customFormat="1">
      <c r="A571" s="39"/>
      <c r="B571" s="40"/>
      <c r="C571" s="41"/>
      <c r="D571" s="232" t="s">
        <v>136</v>
      </c>
      <c r="E571" s="41"/>
      <c r="F571" s="233" t="s">
        <v>1470</v>
      </c>
      <c r="G571" s="41"/>
      <c r="H571" s="41"/>
      <c r="I571" s="234"/>
      <c r="J571" s="41"/>
      <c r="K571" s="41"/>
      <c r="L571" s="45"/>
      <c r="M571" s="235"/>
      <c r="N571" s="236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136</v>
      </c>
      <c r="AU571" s="18" t="s">
        <v>89</v>
      </c>
    </row>
    <row r="572" s="13" customFormat="1">
      <c r="A572" s="13"/>
      <c r="B572" s="237"/>
      <c r="C572" s="238"/>
      <c r="D572" s="232" t="s">
        <v>138</v>
      </c>
      <c r="E572" s="239" t="s">
        <v>1</v>
      </c>
      <c r="F572" s="240" t="s">
        <v>2021</v>
      </c>
      <c r="G572" s="238"/>
      <c r="H572" s="241">
        <v>12.25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138</v>
      </c>
      <c r="AU572" s="247" t="s">
        <v>89</v>
      </c>
      <c r="AV572" s="13" t="s">
        <v>89</v>
      </c>
      <c r="AW572" s="13" t="s">
        <v>34</v>
      </c>
      <c r="AX572" s="13" t="s">
        <v>79</v>
      </c>
      <c r="AY572" s="247" t="s">
        <v>127</v>
      </c>
    </row>
    <row r="573" s="13" customFormat="1">
      <c r="A573" s="13"/>
      <c r="B573" s="237"/>
      <c r="C573" s="238"/>
      <c r="D573" s="232" t="s">
        <v>138</v>
      </c>
      <c r="E573" s="239" t="s">
        <v>1</v>
      </c>
      <c r="F573" s="240" t="s">
        <v>2022</v>
      </c>
      <c r="G573" s="238"/>
      <c r="H573" s="241">
        <v>13.475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138</v>
      </c>
      <c r="AU573" s="247" t="s">
        <v>89</v>
      </c>
      <c r="AV573" s="13" t="s">
        <v>89</v>
      </c>
      <c r="AW573" s="13" t="s">
        <v>34</v>
      </c>
      <c r="AX573" s="13" t="s">
        <v>87</v>
      </c>
      <c r="AY573" s="247" t="s">
        <v>127</v>
      </c>
    </row>
    <row r="574" s="2" customFormat="1">
      <c r="A574" s="39"/>
      <c r="B574" s="40"/>
      <c r="C574" s="219" t="s">
        <v>907</v>
      </c>
      <c r="D574" s="219" t="s">
        <v>130</v>
      </c>
      <c r="E574" s="220" t="s">
        <v>2023</v>
      </c>
      <c r="F574" s="221" t="s">
        <v>2024</v>
      </c>
      <c r="G574" s="222" t="s">
        <v>923</v>
      </c>
      <c r="H574" s="223">
        <v>1</v>
      </c>
      <c r="I574" s="224"/>
      <c r="J574" s="225">
        <f>ROUND(I574*H574,2)</f>
        <v>0</v>
      </c>
      <c r="K574" s="221" t="s">
        <v>1</v>
      </c>
      <c r="L574" s="45"/>
      <c r="M574" s="226" t="s">
        <v>1</v>
      </c>
      <c r="N574" s="227" t="s">
        <v>44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206</v>
      </c>
      <c r="AT574" s="230" t="s">
        <v>130</v>
      </c>
      <c r="AU574" s="230" t="s">
        <v>89</v>
      </c>
      <c r="AY574" s="18" t="s">
        <v>127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87</v>
      </c>
      <c r="BK574" s="231">
        <f>ROUND(I574*H574,2)</f>
        <v>0</v>
      </c>
      <c r="BL574" s="18" t="s">
        <v>206</v>
      </c>
      <c r="BM574" s="230" t="s">
        <v>2025</v>
      </c>
    </row>
    <row r="575" s="2" customFormat="1">
      <c r="A575" s="39"/>
      <c r="B575" s="40"/>
      <c r="C575" s="41"/>
      <c r="D575" s="232" t="s">
        <v>136</v>
      </c>
      <c r="E575" s="41"/>
      <c r="F575" s="233" t="s">
        <v>2026</v>
      </c>
      <c r="G575" s="41"/>
      <c r="H575" s="41"/>
      <c r="I575" s="234"/>
      <c r="J575" s="41"/>
      <c r="K575" s="41"/>
      <c r="L575" s="45"/>
      <c r="M575" s="235"/>
      <c r="N575" s="236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136</v>
      </c>
      <c r="AU575" s="18" t="s">
        <v>89</v>
      </c>
    </row>
    <row r="576" s="2" customFormat="1">
      <c r="A576" s="39"/>
      <c r="B576" s="40"/>
      <c r="C576" s="219" t="s">
        <v>914</v>
      </c>
      <c r="D576" s="219" t="s">
        <v>130</v>
      </c>
      <c r="E576" s="220" t="s">
        <v>1487</v>
      </c>
      <c r="F576" s="221" t="s">
        <v>1488</v>
      </c>
      <c r="G576" s="222" t="s">
        <v>923</v>
      </c>
      <c r="H576" s="223">
        <v>5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44</v>
      </c>
      <c r="O576" s="92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206</v>
      </c>
      <c r="AT576" s="230" t="s">
        <v>130</v>
      </c>
      <c r="AU576" s="230" t="s">
        <v>89</v>
      </c>
      <c r="AY576" s="18" t="s">
        <v>127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87</v>
      </c>
      <c r="BK576" s="231">
        <f>ROUND(I576*H576,2)</f>
        <v>0</v>
      </c>
      <c r="BL576" s="18" t="s">
        <v>206</v>
      </c>
      <c r="BM576" s="230" t="s">
        <v>2027</v>
      </c>
    </row>
    <row r="577" s="2" customFormat="1">
      <c r="A577" s="39"/>
      <c r="B577" s="40"/>
      <c r="C577" s="41"/>
      <c r="D577" s="232" t="s">
        <v>136</v>
      </c>
      <c r="E577" s="41"/>
      <c r="F577" s="233" t="s">
        <v>1490</v>
      </c>
      <c r="G577" s="41"/>
      <c r="H577" s="41"/>
      <c r="I577" s="234"/>
      <c r="J577" s="41"/>
      <c r="K577" s="41"/>
      <c r="L577" s="45"/>
      <c r="M577" s="235"/>
      <c r="N577" s="23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136</v>
      </c>
      <c r="AU577" s="18" t="s">
        <v>89</v>
      </c>
    </row>
    <row r="578" s="2" customFormat="1">
      <c r="A578" s="39"/>
      <c r="B578" s="40"/>
      <c r="C578" s="219" t="s">
        <v>920</v>
      </c>
      <c r="D578" s="219" t="s">
        <v>130</v>
      </c>
      <c r="E578" s="220" t="s">
        <v>2028</v>
      </c>
      <c r="F578" s="221" t="s">
        <v>1488</v>
      </c>
      <c r="G578" s="222" t="s">
        <v>923</v>
      </c>
      <c r="H578" s="223">
        <v>1</v>
      </c>
      <c r="I578" s="224"/>
      <c r="J578" s="225">
        <f>ROUND(I578*H578,2)</f>
        <v>0</v>
      </c>
      <c r="K578" s="221" t="s">
        <v>1</v>
      </c>
      <c r="L578" s="45"/>
      <c r="M578" s="226" t="s">
        <v>1</v>
      </c>
      <c r="N578" s="227" t="s">
        <v>44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206</v>
      </c>
      <c r="AT578" s="230" t="s">
        <v>130</v>
      </c>
      <c r="AU578" s="230" t="s">
        <v>89</v>
      </c>
      <c r="AY578" s="18" t="s">
        <v>127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87</v>
      </c>
      <c r="BK578" s="231">
        <f>ROUND(I578*H578,2)</f>
        <v>0</v>
      </c>
      <c r="BL578" s="18" t="s">
        <v>206</v>
      </c>
      <c r="BM578" s="230" t="s">
        <v>2029</v>
      </c>
    </row>
    <row r="579" s="2" customFormat="1">
      <c r="A579" s="39"/>
      <c r="B579" s="40"/>
      <c r="C579" s="41"/>
      <c r="D579" s="232" t="s">
        <v>136</v>
      </c>
      <c r="E579" s="41"/>
      <c r="F579" s="233" t="s">
        <v>1490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136</v>
      </c>
      <c r="AU579" s="18" t="s">
        <v>89</v>
      </c>
    </row>
    <row r="580" s="2" customFormat="1">
      <c r="A580" s="39"/>
      <c r="B580" s="40"/>
      <c r="C580" s="219" t="s">
        <v>925</v>
      </c>
      <c r="D580" s="219" t="s">
        <v>130</v>
      </c>
      <c r="E580" s="220" t="s">
        <v>1497</v>
      </c>
      <c r="F580" s="221" t="s">
        <v>1498</v>
      </c>
      <c r="G580" s="222" t="s">
        <v>923</v>
      </c>
      <c r="H580" s="223">
        <v>4</v>
      </c>
      <c r="I580" s="224"/>
      <c r="J580" s="225">
        <f>ROUND(I580*H580,2)</f>
        <v>0</v>
      </c>
      <c r="K580" s="221" t="s">
        <v>1</v>
      </c>
      <c r="L580" s="45"/>
      <c r="M580" s="226" t="s">
        <v>1</v>
      </c>
      <c r="N580" s="227" t="s">
        <v>44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206</v>
      </c>
      <c r="AT580" s="230" t="s">
        <v>130</v>
      </c>
      <c r="AU580" s="230" t="s">
        <v>89</v>
      </c>
      <c r="AY580" s="18" t="s">
        <v>127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87</v>
      </c>
      <c r="BK580" s="231">
        <f>ROUND(I580*H580,2)</f>
        <v>0</v>
      </c>
      <c r="BL580" s="18" t="s">
        <v>206</v>
      </c>
      <c r="BM580" s="230" t="s">
        <v>2030</v>
      </c>
    </row>
    <row r="581" s="2" customFormat="1">
      <c r="A581" s="39"/>
      <c r="B581" s="40"/>
      <c r="C581" s="41"/>
      <c r="D581" s="232" t="s">
        <v>136</v>
      </c>
      <c r="E581" s="41"/>
      <c r="F581" s="233" t="s">
        <v>1500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136</v>
      </c>
      <c r="AU581" s="18" t="s">
        <v>89</v>
      </c>
    </row>
    <row r="582" s="2" customFormat="1">
      <c r="A582" s="39"/>
      <c r="B582" s="40"/>
      <c r="C582" s="219" t="s">
        <v>929</v>
      </c>
      <c r="D582" s="219" t="s">
        <v>130</v>
      </c>
      <c r="E582" s="220" t="s">
        <v>1502</v>
      </c>
      <c r="F582" s="221" t="s">
        <v>1503</v>
      </c>
      <c r="G582" s="222" t="s">
        <v>923</v>
      </c>
      <c r="H582" s="223">
        <v>2</v>
      </c>
      <c r="I582" s="224"/>
      <c r="J582" s="225">
        <f>ROUND(I582*H582,2)</f>
        <v>0</v>
      </c>
      <c r="K582" s="221" t="s">
        <v>1</v>
      </c>
      <c r="L582" s="45"/>
      <c r="M582" s="226" t="s">
        <v>1</v>
      </c>
      <c r="N582" s="227" t="s">
        <v>44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206</v>
      </c>
      <c r="AT582" s="230" t="s">
        <v>130</v>
      </c>
      <c r="AU582" s="230" t="s">
        <v>89</v>
      </c>
      <c r="AY582" s="18" t="s">
        <v>127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87</v>
      </c>
      <c r="BK582" s="231">
        <f>ROUND(I582*H582,2)</f>
        <v>0</v>
      </c>
      <c r="BL582" s="18" t="s">
        <v>206</v>
      </c>
      <c r="BM582" s="230" t="s">
        <v>2031</v>
      </c>
    </row>
    <row r="583" s="2" customFormat="1">
      <c r="A583" s="39"/>
      <c r="B583" s="40"/>
      <c r="C583" s="41"/>
      <c r="D583" s="232" t="s">
        <v>136</v>
      </c>
      <c r="E583" s="41"/>
      <c r="F583" s="233" t="s">
        <v>1505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136</v>
      </c>
      <c r="AU583" s="18" t="s">
        <v>89</v>
      </c>
    </row>
    <row r="584" s="2" customFormat="1">
      <c r="A584" s="39"/>
      <c r="B584" s="40"/>
      <c r="C584" s="219" t="s">
        <v>934</v>
      </c>
      <c r="D584" s="219" t="s">
        <v>130</v>
      </c>
      <c r="E584" s="220" t="s">
        <v>1532</v>
      </c>
      <c r="F584" s="221" t="s">
        <v>1533</v>
      </c>
      <c r="G584" s="222" t="s">
        <v>923</v>
      </c>
      <c r="H584" s="223">
        <v>2</v>
      </c>
      <c r="I584" s="224"/>
      <c r="J584" s="225">
        <f>ROUND(I584*H584,2)</f>
        <v>0</v>
      </c>
      <c r="K584" s="221" t="s">
        <v>1</v>
      </c>
      <c r="L584" s="45"/>
      <c r="M584" s="226" t="s">
        <v>1</v>
      </c>
      <c r="N584" s="227" t="s">
        <v>44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206</v>
      </c>
      <c r="AT584" s="230" t="s">
        <v>130</v>
      </c>
      <c r="AU584" s="230" t="s">
        <v>89</v>
      </c>
      <c r="AY584" s="18" t="s">
        <v>127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87</v>
      </c>
      <c r="BK584" s="231">
        <f>ROUND(I584*H584,2)</f>
        <v>0</v>
      </c>
      <c r="BL584" s="18" t="s">
        <v>206</v>
      </c>
      <c r="BM584" s="230" t="s">
        <v>2032</v>
      </c>
    </row>
    <row r="585" s="2" customFormat="1">
      <c r="A585" s="39"/>
      <c r="B585" s="40"/>
      <c r="C585" s="41"/>
      <c r="D585" s="232" t="s">
        <v>136</v>
      </c>
      <c r="E585" s="41"/>
      <c r="F585" s="233" t="s">
        <v>1533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136</v>
      </c>
      <c r="AU585" s="18" t="s">
        <v>89</v>
      </c>
    </row>
    <row r="586" s="2" customFormat="1">
      <c r="A586" s="39"/>
      <c r="B586" s="40"/>
      <c r="C586" s="219" t="s">
        <v>941</v>
      </c>
      <c r="D586" s="219" t="s">
        <v>130</v>
      </c>
      <c r="E586" s="220" t="s">
        <v>1536</v>
      </c>
      <c r="F586" s="221" t="s">
        <v>1537</v>
      </c>
      <c r="G586" s="222" t="s">
        <v>923</v>
      </c>
      <c r="H586" s="223">
        <v>3</v>
      </c>
      <c r="I586" s="224"/>
      <c r="J586" s="225">
        <f>ROUND(I586*H586,2)</f>
        <v>0</v>
      </c>
      <c r="K586" s="221" t="s">
        <v>1</v>
      </c>
      <c r="L586" s="45"/>
      <c r="M586" s="226" t="s">
        <v>1</v>
      </c>
      <c r="N586" s="227" t="s">
        <v>44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206</v>
      </c>
      <c r="AT586" s="230" t="s">
        <v>130</v>
      </c>
      <c r="AU586" s="230" t="s">
        <v>89</v>
      </c>
      <c r="AY586" s="18" t="s">
        <v>127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87</v>
      </c>
      <c r="BK586" s="231">
        <f>ROUND(I586*H586,2)</f>
        <v>0</v>
      </c>
      <c r="BL586" s="18" t="s">
        <v>206</v>
      </c>
      <c r="BM586" s="230" t="s">
        <v>2033</v>
      </c>
    </row>
    <row r="587" s="2" customFormat="1">
      <c r="A587" s="39"/>
      <c r="B587" s="40"/>
      <c r="C587" s="41"/>
      <c r="D587" s="232" t="s">
        <v>136</v>
      </c>
      <c r="E587" s="41"/>
      <c r="F587" s="233" t="s">
        <v>1537</v>
      </c>
      <c r="G587" s="41"/>
      <c r="H587" s="41"/>
      <c r="I587" s="234"/>
      <c r="J587" s="41"/>
      <c r="K587" s="41"/>
      <c r="L587" s="45"/>
      <c r="M587" s="235"/>
      <c r="N587" s="236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136</v>
      </c>
      <c r="AU587" s="18" t="s">
        <v>89</v>
      </c>
    </row>
    <row r="588" s="2" customFormat="1">
      <c r="A588" s="39"/>
      <c r="B588" s="40"/>
      <c r="C588" s="219" t="s">
        <v>948</v>
      </c>
      <c r="D588" s="219" t="s">
        <v>130</v>
      </c>
      <c r="E588" s="220" t="s">
        <v>2034</v>
      </c>
      <c r="F588" s="221" t="s">
        <v>2035</v>
      </c>
      <c r="G588" s="222" t="s">
        <v>923</v>
      </c>
      <c r="H588" s="223">
        <v>3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44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206</v>
      </c>
      <c r="AT588" s="230" t="s">
        <v>130</v>
      </c>
      <c r="AU588" s="230" t="s">
        <v>89</v>
      </c>
      <c r="AY588" s="18" t="s">
        <v>127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87</v>
      </c>
      <c r="BK588" s="231">
        <f>ROUND(I588*H588,2)</f>
        <v>0</v>
      </c>
      <c r="BL588" s="18" t="s">
        <v>206</v>
      </c>
      <c r="BM588" s="230" t="s">
        <v>2036</v>
      </c>
    </row>
    <row r="589" s="2" customFormat="1">
      <c r="A589" s="39"/>
      <c r="B589" s="40"/>
      <c r="C589" s="41"/>
      <c r="D589" s="232" t="s">
        <v>136</v>
      </c>
      <c r="E589" s="41"/>
      <c r="F589" s="233" t="s">
        <v>2035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136</v>
      </c>
      <c r="AU589" s="18" t="s">
        <v>89</v>
      </c>
    </row>
    <row r="590" s="2" customFormat="1">
      <c r="A590" s="39"/>
      <c r="B590" s="40"/>
      <c r="C590" s="219" t="s">
        <v>956</v>
      </c>
      <c r="D590" s="219" t="s">
        <v>130</v>
      </c>
      <c r="E590" s="220" t="s">
        <v>2037</v>
      </c>
      <c r="F590" s="221" t="s">
        <v>2038</v>
      </c>
      <c r="G590" s="222" t="s">
        <v>923</v>
      </c>
      <c r="H590" s="223">
        <v>1</v>
      </c>
      <c r="I590" s="224"/>
      <c r="J590" s="225">
        <f>ROUND(I590*H590,2)</f>
        <v>0</v>
      </c>
      <c r="K590" s="221" t="s">
        <v>1</v>
      </c>
      <c r="L590" s="45"/>
      <c r="M590" s="226" t="s">
        <v>1</v>
      </c>
      <c r="N590" s="227" t="s">
        <v>44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206</v>
      </c>
      <c r="AT590" s="230" t="s">
        <v>130</v>
      </c>
      <c r="AU590" s="230" t="s">
        <v>89</v>
      </c>
      <c r="AY590" s="18" t="s">
        <v>127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87</v>
      </c>
      <c r="BK590" s="231">
        <f>ROUND(I590*H590,2)</f>
        <v>0</v>
      </c>
      <c r="BL590" s="18" t="s">
        <v>206</v>
      </c>
      <c r="BM590" s="230" t="s">
        <v>2039</v>
      </c>
    </row>
    <row r="591" s="2" customFormat="1">
      <c r="A591" s="39"/>
      <c r="B591" s="40"/>
      <c r="C591" s="41"/>
      <c r="D591" s="232" t="s">
        <v>136</v>
      </c>
      <c r="E591" s="41"/>
      <c r="F591" s="233" t="s">
        <v>2038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136</v>
      </c>
      <c r="AU591" s="18" t="s">
        <v>89</v>
      </c>
    </row>
    <row r="592" s="2" customFormat="1">
      <c r="A592" s="39"/>
      <c r="B592" s="40"/>
      <c r="C592" s="219" t="s">
        <v>962</v>
      </c>
      <c r="D592" s="219" t="s">
        <v>130</v>
      </c>
      <c r="E592" s="220" t="s">
        <v>1540</v>
      </c>
      <c r="F592" s="221" t="s">
        <v>1541</v>
      </c>
      <c r="G592" s="222" t="s">
        <v>923</v>
      </c>
      <c r="H592" s="223">
        <v>1</v>
      </c>
      <c r="I592" s="224"/>
      <c r="J592" s="225">
        <f>ROUND(I592*H592,2)</f>
        <v>0</v>
      </c>
      <c r="K592" s="221" t="s">
        <v>1</v>
      </c>
      <c r="L592" s="45"/>
      <c r="M592" s="226" t="s">
        <v>1</v>
      </c>
      <c r="N592" s="227" t="s">
        <v>44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206</v>
      </c>
      <c r="AT592" s="230" t="s">
        <v>130</v>
      </c>
      <c r="AU592" s="230" t="s">
        <v>89</v>
      </c>
      <c r="AY592" s="18" t="s">
        <v>127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87</v>
      </c>
      <c r="BK592" s="231">
        <f>ROUND(I592*H592,2)</f>
        <v>0</v>
      </c>
      <c r="BL592" s="18" t="s">
        <v>206</v>
      </c>
      <c r="BM592" s="230" t="s">
        <v>2040</v>
      </c>
    </row>
    <row r="593" s="2" customFormat="1">
      <c r="A593" s="39"/>
      <c r="B593" s="40"/>
      <c r="C593" s="41"/>
      <c r="D593" s="232" t="s">
        <v>136</v>
      </c>
      <c r="E593" s="41"/>
      <c r="F593" s="233" t="s">
        <v>1541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136</v>
      </c>
      <c r="AU593" s="18" t="s">
        <v>89</v>
      </c>
    </row>
    <row r="594" s="2" customFormat="1">
      <c r="A594" s="39"/>
      <c r="B594" s="40"/>
      <c r="C594" s="219" t="s">
        <v>970</v>
      </c>
      <c r="D594" s="219" t="s">
        <v>130</v>
      </c>
      <c r="E594" s="220" t="s">
        <v>2041</v>
      </c>
      <c r="F594" s="221" t="s">
        <v>2042</v>
      </c>
      <c r="G594" s="222" t="s">
        <v>923</v>
      </c>
      <c r="H594" s="223">
        <v>1</v>
      </c>
      <c r="I594" s="224"/>
      <c r="J594" s="225">
        <f>ROUND(I594*H594,2)</f>
        <v>0</v>
      </c>
      <c r="K594" s="221" t="s">
        <v>1</v>
      </c>
      <c r="L594" s="45"/>
      <c r="M594" s="226" t="s">
        <v>1</v>
      </c>
      <c r="N594" s="227" t="s">
        <v>44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206</v>
      </c>
      <c r="AT594" s="230" t="s">
        <v>130</v>
      </c>
      <c r="AU594" s="230" t="s">
        <v>89</v>
      </c>
      <c r="AY594" s="18" t="s">
        <v>127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87</v>
      </c>
      <c r="BK594" s="231">
        <f>ROUND(I594*H594,2)</f>
        <v>0</v>
      </c>
      <c r="BL594" s="18" t="s">
        <v>206</v>
      </c>
      <c r="BM594" s="230" t="s">
        <v>2043</v>
      </c>
    </row>
    <row r="595" s="2" customFormat="1">
      <c r="A595" s="39"/>
      <c r="B595" s="40"/>
      <c r="C595" s="41"/>
      <c r="D595" s="232" t="s">
        <v>136</v>
      </c>
      <c r="E595" s="41"/>
      <c r="F595" s="233" t="s">
        <v>2042</v>
      </c>
      <c r="G595" s="41"/>
      <c r="H595" s="41"/>
      <c r="I595" s="234"/>
      <c r="J595" s="41"/>
      <c r="K595" s="41"/>
      <c r="L595" s="45"/>
      <c r="M595" s="235"/>
      <c r="N595" s="236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136</v>
      </c>
      <c r="AU595" s="18" t="s">
        <v>89</v>
      </c>
    </row>
    <row r="596" s="2" customFormat="1">
      <c r="A596" s="39"/>
      <c r="B596" s="40"/>
      <c r="C596" s="219" t="s">
        <v>973</v>
      </c>
      <c r="D596" s="219" t="s">
        <v>130</v>
      </c>
      <c r="E596" s="220" t="s">
        <v>2044</v>
      </c>
      <c r="F596" s="221" t="s">
        <v>2045</v>
      </c>
      <c r="G596" s="222" t="s">
        <v>923</v>
      </c>
      <c r="H596" s="223">
        <v>1</v>
      </c>
      <c r="I596" s="224"/>
      <c r="J596" s="225">
        <f>ROUND(I596*H596,2)</f>
        <v>0</v>
      </c>
      <c r="K596" s="221" t="s">
        <v>1</v>
      </c>
      <c r="L596" s="45"/>
      <c r="M596" s="226" t="s">
        <v>1</v>
      </c>
      <c r="N596" s="227" t="s">
        <v>44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206</v>
      </c>
      <c r="AT596" s="230" t="s">
        <v>130</v>
      </c>
      <c r="AU596" s="230" t="s">
        <v>89</v>
      </c>
      <c r="AY596" s="18" t="s">
        <v>127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87</v>
      </c>
      <c r="BK596" s="231">
        <f>ROUND(I596*H596,2)</f>
        <v>0</v>
      </c>
      <c r="BL596" s="18" t="s">
        <v>206</v>
      </c>
      <c r="BM596" s="230" t="s">
        <v>2046</v>
      </c>
    </row>
    <row r="597" s="2" customFormat="1">
      <c r="A597" s="39"/>
      <c r="B597" s="40"/>
      <c r="C597" s="41"/>
      <c r="D597" s="232" t="s">
        <v>136</v>
      </c>
      <c r="E597" s="41"/>
      <c r="F597" s="233" t="s">
        <v>2045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136</v>
      </c>
      <c r="AU597" s="18" t="s">
        <v>89</v>
      </c>
    </row>
    <row r="598" s="2" customFormat="1">
      <c r="A598" s="39"/>
      <c r="B598" s="40"/>
      <c r="C598" s="219" t="s">
        <v>979</v>
      </c>
      <c r="D598" s="219" t="s">
        <v>130</v>
      </c>
      <c r="E598" s="220" t="s">
        <v>2047</v>
      </c>
      <c r="F598" s="221" t="s">
        <v>2048</v>
      </c>
      <c r="G598" s="222" t="s">
        <v>923</v>
      </c>
      <c r="H598" s="223">
        <v>1</v>
      </c>
      <c r="I598" s="224"/>
      <c r="J598" s="225">
        <f>ROUND(I598*H598,2)</f>
        <v>0</v>
      </c>
      <c r="K598" s="221" t="s">
        <v>1</v>
      </c>
      <c r="L598" s="45"/>
      <c r="M598" s="226" t="s">
        <v>1</v>
      </c>
      <c r="N598" s="227" t="s">
        <v>44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206</v>
      </c>
      <c r="AT598" s="230" t="s">
        <v>130</v>
      </c>
      <c r="AU598" s="230" t="s">
        <v>89</v>
      </c>
      <c r="AY598" s="18" t="s">
        <v>127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87</v>
      </c>
      <c r="BK598" s="231">
        <f>ROUND(I598*H598,2)</f>
        <v>0</v>
      </c>
      <c r="BL598" s="18" t="s">
        <v>206</v>
      </c>
      <c r="BM598" s="230" t="s">
        <v>2049</v>
      </c>
    </row>
    <row r="599" s="2" customFormat="1">
      <c r="A599" s="39"/>
      <c r="B599" s="40"/>
      <c r="C599" s="41"/>
      <c r="D599" s="232" t="s">
        <v>136</v>
      </c>
      <c r="E599" s="41"/>
      <c r="F599" s="233" t="s">
        <v>2048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136</v>
      </c>
      <c r="AU599" s="18" t="s">
        <v>89</v>
      </c>
    </row>
    <row r="600" s="2" customFormat="1" ht="21.75" customHeight="1">
      <c r="A600" s="39"/>
      <c r="B600" s="40"/>
      <c r="C600" s="219" t="s">
        <v>984</v>
      </c>
      <c r="D600" s="219" t="s">
        <v>130</v>
      </c>
      <c r="E600" s="220" t="s">
        <v>2050</v>
      </c>
      <c r="F600" s="221" t="s">
        <v>2051</v>
      </c>
      <c r="G600" s="222" t="s">
        <v>923</v>
      </c>
      <c r="H600" s="223">
        <v>1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44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206</v>
      </c>
      <c r="AT600" s="230" t="s">
        <v>130</v>
      </c>
      <c r="AU600" s="230" t="s">
        <v>89</v>
      </c>
      <c r="AY600" s="18" t="s">
        <v>127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87</v>
      </c>
      <c r="BK600" s="231">
        <f>ROUND(I600*H600,2)</f>
        <v>0</v>
      </c>
      <c r="BL600" s="18" t="s">
        <v>206</v>
      </c>
      <c r="BM600" s="230" t="s">
        <v>2052</v>
      </c>
    </row>
    <row r="601" s="2" customFormat="1">
      <c r="A601" s="39"/>
      <c r="B601" s="40"/>
      <c r="C601" s="41"/>
      <c r="D601" s="232" t="s">
        <v>136</v>
      </c>
      <c r="E601" s="41"/>
      <c r="F601" s="233" t="s">
        <v>2051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136</v>
      </c>
      <c r="AU601" s="18" t="s">
        <v>89</v>
      </c>
    </row>
    <row r="602" s="2" customFormat="1">
      <c r="A602" s="39"/>
      <c r="B602" s="40"/>
      <c r="C602" s="219" t="s">
        <v>990</v>
      </c>
      <c r="D602" s="219" t="s">
        <v>130</v>
      </c>
      <c r="E602" s="220" t="s">
        <v>2053</v>
      </c>
      <c r="F602" s="221" t="s">
        <v>2054</v>
      </c>
      <c r="G602" s="222" t="s">
        <v>1602</v>
      </c>
      <c r="H602" s="293"/>
      <c r="I602" s="224"/>
      <c r="J602" s="225">
        <f>ROUND(I602*H602,2)</f>
        <v>0</v>
      </c>
      <c r="K602" s="221" t="s">
        <v>1</v>
      </c>
      <c r="L602" s="45"/>
      <c r="M602" s="226" t="s">
        <v>1</v>
      </c>
      <c r="N602" s="227" t="s">
        <v>44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206</v>
      </c>
      <c r="AT602" s="230" t="s">
        <v>130</v>
      </c>
      <c r="AU602" s="230" t="s">
        <v>89</v>
      </c>
      <c r="AY602" s="18" t="s">
        <v>127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87</v>
      </c>
      <c r="BK602" s="231">
        <f>ROUND(I602*H602,2)</f>
        <v>0</v>
      </c>
      <c r="BL602" s="18" t="s">
        <v>206</v>
      </c>
      <c r="BM602" s="230" t="s">
        <v>2055</v>
      </c>
    </row>
    <row r="603" s="2" customFormat="1">
      <c r="A603" s="39"/>
      <c r="B603" s="40"/>
      <c r="C603" s="41"/>
      <c r="D603" s="232" t="s">
        <v>136</v>
      </c>
      <c r="E603" s="41"/>
      <c r="F603" s="233" t="s">
        <v>2056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136</v>
      </c>
      <c r="AU603" s="18" t="s">
        <v>89</v>
      </c>
    </row>
    <row r="604" s="12" customFormat="1" ht="22.8" customHeight="1">
      <c r="A604" s="12"/>
      <c r="B604" s="203"/>
      <c r="C604" s="204"/>
      <c r="D604" s="205" t="s">
        <v>78</v>
      </c>
      <c r="E604" s="217" t="s">
        <v>1605</v>
      </c>
      <c r="F604" s="217" t="s">
        <v>1606</v>
      </c>
      <c r="G604" s="204"/>
      <c r="H604" s="204"/>
      <c r="I604" s="207"/>
      <c r="J604" s="218">
        <f>BK604</f>
        <v>0</v>
      </c>
      <c r="K604" s="204"/>
      <c r="L604" s="209"/>
      <c r="M604" s="210"/>
      <c r="N604" s="211"/>
      <c r="O604" s="211"/>
      <c r="P604" s="212">
        <f>SUM(P605:P646)</f>
        <v>0</v>
      </c>
      <c r="Q604" s="211"/>
      <c r="R604" s="212">
        <f>SUM(R605:R646)</f>
        <v>5.0883105999999998</v>
      </c>
      <c r="S604" s="211"/>
      <c r="T604" s="213">
        <f>SUM(T605:T646)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4" t="s">
        <v>89</v>
      </c>
      <c r="AT604" s="215" t="s">
        <v>78</v>
      </c>
      <c r="AU604" s="215" t="s">
        <v>87</v>
      </c>
      <c r="AY604" s="214" t="s">
        <v>127</v>
      </c>
      <c r="BK604" s="216">
        <f>SUM(BK605:BK646)</f>
        <v>0</v>
      </c>
    </row>
    <row r="605" s="2" customFormat="1" ht="16.5" customHeight="1">
      <c r="A605" s="39"/>
      <c r="B605" s="40"/>
      <c r="C605" s="219" t="s">
        <v>993</v>
      </c>
      <c r="D605" s="219" t="s">
        <v>130</v>
      </c>
      <c r="E605" s="220" t="s">
        <v>1608</v>
      </c>
      <c r="F605" s="221" t="s">
        <v>1609</v>
      </c>
      <c r="G605" s="222" t="s">
        <v>205</v>
      </c>
      <c r="H605" s="223">
        <v>125.63</v>
      </c>
      <c r="I605" s="224"/>
      <c r="J605" s="225">
        <f>ROUND(I605*H605,2)</f>
        <v>0</v>
      </c>
      <c r="K605" s="221" t="s">
        <v>1</v>
      </c>
      <c r="L605" s="45"/>
      <c r="M605" s="226" t="s">
        <v>1</v>
      </c>
      <c r="N605" s="227" t="s">
        <v>44</v>
      </c>
      <c r="O605" s="92"/>
      <c r="P605" s="228">
        <f>O605*H605</f>
        <v>0</v>
      </c>
      <c r="Q605" s="228">
        <v>0</v>
      </c>
      <c r="R605" s="228">
        <f>Q605*H605</f>
        <v>0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206</v>
      </c>
      <c r="AT605" s="230" t="s">
        <v>130</v>
      </c>
      <c r="AU605" s="230" t="s">
        <v>89</v>
      </c>
      <c r="AY605" s="18" t="s">
        <v>127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87</v>
      </c>
      <c r="BK605" s="231">
        <f>ROUND(I605*H605,2)</f>
        <v>0</v>
      </c>
      <c r="BL605" s="18" t="s">
        <v>206</v>
      </c>
      <c r="BM605" s="230" t="s">
        <v>2057</v>
      </c>
    </row>
    <row r="606" s="2" customFormat="1">
      <c r="A606" s="39"/>
      <c r="B606" s="40"/>
      <c r="C606" s="41"/>
      <c r="D606" s="232" t="s">
        <v>136</v>
      </c>
      <c r="E606" s="41"/>
      <c r="F606" s="233" t="s">
        <v>1611</v>
      </c>
      <c r="G606" s="41"/>
      <c r="H606" s="41"/>
      <c r="I606" s="234"/>
      <c r="J606" s="41"/>
      <c r="K606" s="41"/>
      <c r="L606" s="45"/>
      <c r="M606" s="235"/>
      <c r="N606" s="236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136</v>
      </c>
      <c r="AU606" s="18" t="s">
        <v>89</v>
      </c>
    </row>
    <row r="607" s="13" customFormat="1">
      <c r="A607" s="13"/>
      <c r="B607" s="237"/>
      <c r="C607" s="238"/>
      <c r="D607" s="232" t="s">
        <v>138</v>
      </c>
      <c r="E607" s="239" t="s">
        <v>1</v>
      </c>
      <c r="F607" s="240" t="s">
        <v>1955</v>
      </c>
      <c r="G607" s="238"/>
      <c r="H607" s="241">
        <v>101.38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138</v>
      </c>
      <c r="AU607" s="247" t="s">
        <v>89</v>
      </c>
      <c r="AV607" s="13" t="s">
        <v>89</v>
      </c>
      <c r="AW607" s="13" t="s">
        <v>34</v>
      </c>
      <c r="AX607" s="13" t="s">
        <v>79</v>
      </c>
      <c r="AY607" s="247" t="s">
        <v>127</v>
      </c>
    </row>
    <row r="608" s="13" customFormat="1">
      <c r="A608" s="13"/>
      <c r="B608" s="237"/>
      <c r="C608" s="238"/>
      <c r="D608" s="232" t="s">
        <v>138</v>
      </c>
      <c r="E608" s="239" t="s">
        <v>1</v>
      </c>
      <c r="F608" s="240" t="s">
        <v>1956</v>
      </c>
      <c r="G608" s="238"/>
      <c r="H608" s="241">
        <v>24.25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138</v>
      </c>
      <c r="AU608" s="247" t="s">
        <v>89</v>
      </c>
      <c r="AV608" s="13" t="s">
        <v>89</v>
      </c>
      <c r="AW608" s="13" t="s">
        <v>34</v>
      </c>
      <c r="AX608" s="13" t="s">
        <v>79</v>
      </c>
      <c r="AY608" s="247" t="s">
        <v>127</v>
      </c>
    </row>
    <row r="609" s="14" customFormat="1">
      <c r="A609" s="14"/>
      <c r="B609" s="248"/>
      <c r="C609" s="249"/>
      <c r="D609" s="232" t="s">
        <v>138</v>
      </c>
      <c r="E609" s="250" t="s">
        <v>1</v>
      </c>
      <c r="F609" s="251" t="s">
        <v>176</v>
      </c>
      <c r="G609" s="249"/>
      <c r="H609" s="252">
        <v>125.63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138</v>
      </c>
      <c r="AU609" s="258" t="s">
        <v>89</v>
      </c>
      <c r="AV609" s="14" t="s">
        <v>134</v>
      </c>
      <c r="AW609" s="14" t="s">
        <v>34</v>
      </c>
      <c r="AX609" s="14" t="s">
        <v>87</v>
      </c>
      <c r="AY609" s="258" t="s">
        <v>127</v>
      </c>
    </row>
    <row r="610" s="2" customFormat="1" ht="16.5" customHeight="1">
      <c r="A610" s="39"/>
      <c r="B610" s="40"/>
      <c r="C610" s="219" t="s">
        <v>999</v>
      </c>
      <c r="D610" s="219" t="s">
        <v>130</v>
      </c>
      <c r="E610" s="220" t="s">
        <v>1613</v>
      </c>
      <c r="F610" s="221" t="s">
        <v>1614</v>
      </c>
      <c r="G610" s="222" t="s">
        <v>205</v>
      </c>
      <c r="H610" s="223">
        <v>125.63</v>
      </c>
      <c r="I610" s="224"/>
      <c r="J610" s="225">
        <f>ROUND(I610*H610,2)</f>
        <v>0</v>
      </c>
      <c r="K610" s="221" t="s">
        <v>1</v>
      </c>
      <c r="L610" s="45"/>
      <c r="M610" s="226" t="s">
        <v>1</v>
      </c>
      <c r="N610" s="227" t="s">
        <v>44</v>
      </c>
      <c r="O610" s="92"/>
      <c r="P610" s="228">
        <f>O610*H610</f>
        <v>0</v>
      </c>
      <c r="Q610" s="228">
        <v>0.00029999999999999997</v>
      </c>
      <c r="R610" s="228">
        <f>Q610*H610</f>
        <v>0.037688999999999993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206</v>
      </c>
      <c r="AT610" s="230" t="s">
        <v>130</v>
      </c>
      <c r="AU610" s="230" t="s">
        <v>89</v>
      </c>
      <c r="AY610" s="18" t="s">
        <v>127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87</v>
      </c>
      <c r="BK610" s="231">
        <f>ROUND(I610*H610,2)</f>
        <v>0</v>
      </c>
      <c r="BL610" s="18" t="s">
        <v>206</v>
      </c>
      <c r="BM610" s="230" t="s">
        <v>2058</v>
      </c>
    </row>
    <row r="611" s="2" customFormat="1">
      <c r="A611" s="39"/>
      <c r="B611" s="40"/>
      <c r="C611" s="41"/>
      <c r="D611" s="232" t="s">
        <v>136</v>
      </c>
      <c r="E611" s="41"/>
      <c r="F611" s="233" t="s">
        <v>1616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136</v>
      </c>
      <c r="AU611" s="18" t="s">
        <v>89</v>
      </c>
    </row>
    <row r="612" s="13" customFormat="1">
      <c r="A612" s="13"/>
      <c r="B612" s="237"/>
      <c r="C612" s="238"/>
      <c r="D612" s="232" t="s">
        <v>138</v>
      </c>
      <c r="E612" s="239" t="s">
        <v>1</v>
      </c>
      <c r="F612" s="240" t="s">
        <v>1955</v>
      </c>
      <c r="G612" s="238"/>
      <c r="H612" s="241">
        <v>101.38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138</v>
      </c>
      <c r="AU612" s="247" t="s">
        <v>89</v>
      </c>
      <c r="AV612" s="13" t="s">
        <v>89</v>
      </c>
      <c r="AW612" s="13" t="s">
        <v>34</v>
      </c>
      <c r="AX612" s="13" t="s">
        <v>79</v>
      </c>
      <c r="AY612" s="247" t="s">
        <v>127</v>
      </c>
    </row>
    <row r="613" s="13" customFormat="1">
      <c r="A613" s="13"/>
      <c r="B613" s="237"/>
      <c r="C613" s="238"/>
      <c r="D613" s="232" t="s">
        <v>138</v>
      </c>
      <c r="E613" s="239" t="s">
        <v>1</v>
      </c>
      <c r="F613" s="240" t="s">
        <v>1956</v>
      </c>
      <c r="G613" s="238"/>
      <c r="H613" s="241">
        <v>24.25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138</v>
      </c>
      <c r="AU613" s="247" t="s">
        <v>89</v>
      </c>
      <c r="AV613" s="13" t="s">
        <v>89</v>
      </c>
      <c r="AW613" s="13" t="s">
        <v>34</v>
      </c>
      <c r="AX613" s="13" t="s">
        <v>79</v>
      </c>
      <c r="AY613" s="247" t="s">
        <v>127</v>
      </c>
    </row>
    <row r="614" s="14" customFormat="1">
      <c r="A614" s="14"/>
      <c r="B614" s="248"/>
      <c r="C614" s="249"/>
      <c r="D614" s="232" t="s">
        <v>138</v>
      </c>
      <c r="E614" s="250" t="s">
        <v>1</v>
      </c>
      <c r="F614" s="251" t="s">
        <v>176</v>
      </c>
      <c r="G614" s="249"/>
      <c r="H614" s="252">
        <v>125.63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138</v>
      </c>
      <c r="AU614" s="258" t="s">
        <v>89</v>
      </c>
      <c r="AV614" s="14" t="s">
        <v>134</v>
      </c>
      <c r="AW614" s="14" t="s">
        <v>34</v>
      </c>
      <c r="AX614" s="14" t="s">
        <v>87</v>
      </c>
      <c r="AY614" s="258" t="s">
        <v>127</v>
      </c>
    </row>
    <row r="615" s="2" customFormat="1">
      <c r="A615" s="39"/>
      <c r="B615" s="40"/>
      <c r="C615" s="219" t="s">
        <v>1004</v>
      </c>
      <c r="D615" s="219" t="s">
        <v>130</v>
      </c>
      <c r="E615" s="220" t="s">
        <v>1618</v>
      </c>
      <c r="F615" s="221" t="s">
        <v>1619</v>
      </c>
      <c r="G615" s="222" t="s">
        <v>213</v>
      </c>
      <c r="H615" s="223">
        <v>73.900000000000006</v>
      </c>
      <c r="I615" s="224"/>
      <c r="J615" s="225">
        <f>ROUND(I615*H615,2)</f>
        <v>0</v>
      </c>
      <c r="K615" s="221" t="s">
        <v>1</v>
      </c>
      <c r="L615" s="45"/>
      <c r="M615" s="226" t="s">
        <v>1</v>
      </c>
      <c r="N615" s="227" t="s">
        <v>44</v>
      </c>
      <c r="O615" s="92"/>
      <c r="P615" s="228">
        <f>O615*H615</f>
        <v>0</v>
      </c>
      <c r="Q615" s="228">
        <v>0.00058</v>
      </c>
      <c r="R615" s="228">
        <f>Q615*H615</f>
        <v>0.042862000000000004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206</v>
      </c>
      <c r="AT615" s="230" t="s">
        <v>130</v>
      </c>
      <c r="AU615" s="230" t="s">
        <v>89</v>
      </c>
      <c r="AY615" s="18" t="s">
        <v>127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87</v>
      </c>
      <c r="BK615" s="231">
        <f>ROUND(I615*H615,2)</f>
        <v>0</v>
      </c>
      <c r="BL615" s="18" t="s">
        <v>206</v>
      </c>
      <c r="BM615" s="230" t="s">
        <v>2059</v>
      </c>
    </row>
    <row r="616" s="2" customFormat="1">
      <c r="A616" s="39"/>
      <c r="B616" s="40"/>
      <c r="C616" s="41"/>
      <c r="D616" s="232" t="s">
        <v>136</v>
      </c>
      <c r="E616" s="41"/>
      <c r="F616" s="233" t="s">
        <v>1621</v>
      </c>
      <c r="G616" s="41"/>
      <c r="H616" s="41"/>
      <c r="I616" s="234"/>
      <c r="J616" s="41"/>
      <c r="K616" s="41"/>
      <c r="L616" s="45"/>
      <c r="M616" s="235"/>
      <c r="N616" s="23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136</v>
      </c>
      <c r="AU616" s="18" t="s">
        <v>89</v>
      </c>
    </row>
    <row r="617" s="13" customFormat="1">
      <c r="A617" s="13"/>
      <c r="B617" s="237"/>
      <c r="C617" s="238"/>
      <c r="D617" s="232" t="s">
        <v>138</v>
      </c>
      <c r="E617" s="239" t="s">
        <v>1</v>
      </c>
      <c r="F617" s="240" t="s">
        <v>2060</v>
      </c>
      <c r="G617" s="238"/>
      <c r="H617" s="241">
        <v>20.300000000000001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138</v>
      </c>
      <c r="AU617" s="247" t="s">
        <v>89</v>
      </c>
      <c r="AV617" s="13" t="s">
        <v>89</v>
      </c>
      <c r="AW617" s="13" t="s">
        <v>34</v>
      </c>
      <c r="AX617" s="13" t="s">
        <v>79</v>
      </c>
      <c r="AY617" s="247" t="s">
        <v>127</v>
      </c>
    </row>
    <row r="618" s="13" customFormat="1">
      <c r="A618" s="13"/>
      <c r="B618" s="237"/>
      <c r="C618" s="238"/>
      <c r="D618" s="232" t="s">
        <v>138</v>
      </c>
      <c r="E618" s="239" t="s">
        <v>1</v>
      </c>
      <c r="F618" s="240" t="s">
        <v>2061</v>
      </c>
      <c r="G618" s="238"/>
      <c r="H618" s="241">
        <v>15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138</v>
      </c>
      <c r="AU618" s="247" t="s">
        <v>89</v>
      </c>
      <c r="AV618" s="13" t="s">
        <v>89</v>
      </c>
      <c r="AW618" s="13" t="s">
        <v>34</v>
      </c>
      <c r="AX618" s="13" t="s">
        <v>79</v>
      </c>
      <c r="AY618" s="247" t="s">
        <v>127</v>
      </c>
    </row>
    <row r="619" s="13" customFormat="1">
      <c r="A619" s="13"/>
      <c r="B619" s="237"/>
      <c r="C619" s="238"/>
      <c r="D619" s="232" t="s">
        <v>138</v>
      </c>
      <c r="E619" s="239" t="s">
        <v>1</v>
      </c>
      <c r="F619" s="240" t="s">
        <v>2062</v>
      </c>
      <c r="G619" s="238"/>
      <c r="H619" s="241">
        <v>18.800000000000001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138</v>
      </c>
      <c r="AU619" s="247" t="s">
        <v>89</v>
      </c>
      <c r="AV619" s="13" t="s">
        <v>89</v>
      </c>
      <c r="AW619" s="13" t="s">
        <v>34</v>
      </c>
      <c r="AX619" s="13" t="s">
        <v>79</v>
      </c>
      <c r="AY619" s="247" t="s">
        <v>127</v>
      </c>
    </row>
    <row r="620" s="13" customFormat="1">
      <c r="A620" s="13"/>
      <c r="B620" s="237"/>
      <c r="C620" s="238"/>
      <c r="D620" s="232" t="s">
        <v>138</v>
      </c>
      <c r="E620" s="239" t="s">
        <v>1</v>
      </c>
      <c r="F620" s="240" t="s">
        <v>2063</v>
      </c>
      <c r="G620" s="238"/>
      <c r="H620" s="241">
        <v>10.300000000000001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7" t="s">
        <v>138</v>
      </c>
      <c r="AU620" s="247" t="s">
        <v>89</v>
      </c>
      <c r="AV620" s="13" t="s">
        <v>89</v>
      </c>
      <c r="AW620" s="13" t="s">
        <v>34</v>
      </c>
      <c r="AX620" s="13" t="s">
        <v>79</v>
      </c>
      <c r="AY620" s="247" t="s">
        <v>127</v>
      </c>
    </row>
    <row r="621" s="13" customFormat="1">
      <c r="A621" s="13"/>
      <c r="B621" s="237"/>
      <c r="C621" s="238"/>
      <c r="D621" s="232" t="s">
        <v>138</v>
      </c>
      <c r="E621" s="239" t="s">
        <v>1</v>
      </c>
      <c r="F621" s="240" t="s">
        <v>2064</v>
      </c>
      <c r="G621" s="238"/>
      <c r="H621" s="241">
        <v>9.5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138</v>
      </c>
      <c r="AU621" s="247" t="s">
        <v>89</v>
      </c>
      <c r="AV621" s="13" t="s">
        <v>89</v>
      </c>
      <c r="AW621" s="13" t="s">
        <v>34</v>
      </c>
      <c r="AX621" s="13" t="s">
        <v>79</v>
      </c>
      <c r="AY621" s="247" t="s">
        <v>127</v>
      </c>
    </row>
    <row r="622" s="14" customFormat="1">
      <c r="A622" s="14"/>
      <c r="B622" s="248"/>
      <c r="C622" s="249"/>
      <c r="D622" s="232" t="s">
        <v>138</v>
      </c>
      <c r="E622" s="250" t="s">
        <v>1</v>
      </c>
      <c r="F622" s="251" t="s">
        <v>176</v>
      </c>
      <c r="G622" s="249"/>
      <c r="H622" s="252">
        <v>73.899999999999991</v>
      </c>
      <c r="I622" s="253"/>
      <c r="J622" s="249"/>
      <c r="K622" s="249"/>
      <c r="L622" s="254"/>
      <c r="M622" s="255"/>
      <c r="N622" s="256"/>
      <c r="O622" s="256"/>
      <c r="P622" s="256"/>
      <c r="Q622" s="256"/>
      <c r="R622" s="256"/>
      <c r="S622" s="256"/>
      <c r="T622" s="25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8" t="s">
        <v>138</v>
      </c>
      <c r="AU622" s="258" t="s">
        <v>89</v>
      </c>
      <c r="AV622" s="14" t="s">
        <v>134</v>
      </c>
      <c r="AW622" s="14" t="s">
        <v>34</v>
      </c>
      <c r="AX622" s="14" t="s">
        <v>87</v>
      </c>
      <c r="AY622" s="258" t="s">
        <v>127</v>
      </c>
    </row>
    <row r="623" s="2" customFormat="1">
      <c r="A623" s="39"/>
      <c r="B623" s="40"/>
      <c r="C623" s="219" t="s">
        <v>1011</v>
      </c>
      <c r="D623" s="219" t="s">
        <v>130</v>
      </c>
      <c r="E623" s="220" t="s">
        <v>1645</v>
      </c>
      <c r="F623" s="221" t="s">
        <v>1646</v>
      </c>
      <c r="G623" s="222" t="s">
        <v>205</v>
      </c>
      <c r="H623" s="223">
        <v>125.63</v>
      </c>
      <c r="I623" s="224"/>
      <c r="J623" s="225">
        <f>ROUND(I623*H623,2)</f>
        <v>0</v>
      </c>
      <c r="K623" s="221" t="s">
        <v>1</v>
      </c>
      <c r="L623" s="45"/>
      <c r="M623" s="226" t="s">
        <v>1</v>
      </c>
      <c r="N623" s="227" t="s">
        <v>44</v>
      </c>
      <c r="O623" s="92"/>
      <c r="P623" s="228">
        <f>O623*H623</f>
        <v>0</v>
      </c>
      <c r="Q623" s="228">
        <v>0.0063</v>
      </c>
      <c r="R623" s="228">
        <f>Q623*H623</f>
        <v>0.79146899999999998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206</v>
      </c>
      <c r="AT623" s="230" t="s">
        <v>130</v>
      </c>
      <c r="AU623" s="230" t="s">
        <v>89</v>
      </c>
      <c r="AY623" s="18" t="s">
        <v>127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87</v>
      </c>
      <c r="BK623" s="231">
        <f>ROUND(I623*H623,2)</f>
        <v>0</v>
      </c>
      <c r="BL623" s="18" t="s">
        <v>206</v>
      </c>
      <c r="BM623" s="230" t="s">
        <v>2065</v>
      </c>
    </row>
    <row r="624" s="2" customFormat="1">
      <c r="A624" s="39"/>
      <c r="B624" s="40"/>
      <c r="C624" s="41"/>
      <c r="D624" s="232" t="s">
        <v>136</v>
      </c>
      <c r="E624" s="41"/>
      <c r="F624" s="233" t="s">
        <v>1648</v>
      </c>
      <c r="G624" s="41"/>
      <c r="H624" s="41"/>
      <c r="I624" s="234"/>
      <c r="J624" s="41"/>
      <c r="K624" s="41"/>
      <c r="L624" s="45"/>
      <c r="M624" s="235"/>
      <c r="N624" s="236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136</v>
      </c>
      <c r="AU624" s="18" t="s">
        <v>89</v>
      </c>
    </row>
    <row r="625" s="13" customFormat="1">
      <c r="A625" s="13"/>
      <c r="B625" s="237"/>
      <c r="C625" s="238"/>
      <c r="D625" s="232" t="s">
        <v>138</v>
      </c>
      <c r="E625" s="239" t="s">
        <v>1</v>
      </c>
      <c r="F625" s="240" t="s">
        <v>1955</v>
      </c>
      <c r="G625" s="238"/>
      <c r="H625" s="241">
        <v>101.38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138</v>
      </c>
      <c r="AU625" s="247" t="s">
        <v>89</v>
      </c>
      <c r="AV625" s="13" t="s">
        <v>89</v>
      </c>
      <c r="AW625" s="13" t="s">
        <v>34</v>
      </c>
      <c r="AX625" s="13" t="s">
        <v>79</v>
      </c>
      <c r="AY625" s="247" t="s">
        <v>127</v>
      </c>
    </row>
    <row r="626" s="13" customFormat="1">
      <c r="A626" s="13"/>
      <c r="B626" s="237"/>
      <c r="C626" s="238"/>
      <c r="D626" s="232" t="s">
        <v>138</v>
      </c>
      <c r="E626" s="239" t="s">
        <v>1</v>
      </c>
      <c r="F626" s="240" t="s">
        <v>1956</v>
      </c>
      <c r="G626" s="238"/>
      <c r="H626" s="241">
        <v>24.25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138</v>
      </c>
      <c r="AU626" s="247" t="s">
        <v>89</v>
      </c>
      <c r="AV626" s="13" t="s">
        <v>89</v>
      </c>
      <c r="AW626" s="13" t="s">
        <v>34</v>
      </c>
      <c r="AX626" s="13" t="s">
        <v>79</v>
      </c>
      <c r="AY626" s="247" t="s">
        <v>127</v>
      </c>
    </row>
    <row r="627" s="14" customFormat="1">
      <c r="A627" s="14"/>
      <c r="B627" s="248"/>
      <c r="C627" s="249"/>
      <c r="D627" s="232" t="s">
        <v>138</v>
      </c>
      <c r="E627" s="250" t="s">
        <v>1</v>
      </c>
      <c r="F627" s="251" t="s">
        <v>176</v>
      </c>
      <c r="G627" s="249"/>
      <c r="H627" s="252">
        <v>125.63</v>
      </c>
      <c r="I627" s="253"/>
      <c r="J627" s="249"/>
      <c r="K627" s="249"/>
      <c r="L627" s="254"/>
      <c r="M627" s="255"/>
      <c r="N627" s="256"/>
      <c r="O627" s="256"/>
      <c r="P627" s="256"/>
      <c r="Q627" s="256"/>
      <c r="R627" s="256"/>
      <c r="S627" s="256"/>
      <c r="T627" s="25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8" t="s">
        <v>138</v>
      </c>
      <c r="AU627" s="258" t="s">
        <v>89</v>
      </c>
      <c r="AV627" s="14" t="s">
        <v>134</v>
      </c>
      <c r="AW627" s="14" t="s">
        <v>34</v>
      </c>
      <c r="AX627" s="14" t="s">
        <v>87</v>
      </c>
      <c r="AY627" s="258" t="s">
        <v>127</v>
      </c>
    </row>
    <row r="628" s="2" customFormat="1" ht="33" customHeight="1">
      <c r="A628" s="39"/>
      <c r="B628" s="40"/>
      <c r="C628" s="273" t="s">
        <v>1016</v>
      </c>
      <c r="D628" s="273" t="s">
        <v>295</v>
      </c>
      <c r="E628" s="274" t="s">
        <v>1650</v>
      </c>
      <c r="F628" s="275" t="s">
        <v>1651</v>
      </c>
      <c r="G628" s="276" t="s">
        <v>205</v>
      </c>
      <c r="H628" s="277">
        <v>219.483</v>
      </c>
      <c r="I628" s="278"/>
      <c r="J628" s="279">
        <f>ROUND(I628*H628,2)</f>
        <v>0</v>
      </c>
      <c r="K628" s="275" t="s">
        <v>1</v>
      </c>
      <c r="L628" s="280"/>
      <c r="M628" s="281" t="s">
        <v>1</v>
      </c>
      <c r="N628" s="282" t="s">
        <v>44</v>
      </c>
      <c r="O628" s="92"/>
      <c r="P628" s="228">
        <f>O628*H628</f>
        <v>0</v>
      </c>
      <c r="Q628" s="228">
        <v>0.019199999999999998</v>
      </c>
      <c r="R628" s="228">
        <f>Q628*H628</f>
        <v>4.2140735999999999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460</v>
      </c>
      <c r="AT628" s="230" t="s">
        <v>295</v>
      </c>
      <c r="AU628" s="230" t="s">
        <v>89</v>
      </c>
      <c r="AY628" s="18" t="s">
        <v>127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87</v>
      </c>
      <c r="BK628" s="231">
        <f>ROUND(I628*H628,2)</f>
        <v>0</v>
      </c>
      <c r="BL628" s="18" t="s">
        <v>206</v>
      </c>
      <c r="BM628" s="230" t="s">
        <v>2066</v>
      </c>
    </row>
    <row r="629" s="2" customFormat="1">
      <c r="A629" s="39"/>
      <c r="B629" s="40"/>
      <c r="C629" s="41"/>
      <c r="D629" s="232" t="s">
        <v>136</v>
      </c>
      <c r="E629" s="41"/>
      <c r="F629" s="233" t="s">
        <v>1651</v>
      </c>
      <c r="G629" s="41"/>
      <c r="H629" s="41"/>
      <c r="I629" s="234"/>
      <c r="J629" s="41"/>
      <c r="K629" s="41"/>
      <c r="L629" s="45"/>
      <c r="M629" s="235"/>
      <c r="N629" s="236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136</v>
      </c>
      <c r="AU629" s="18" t="s">
        <v>89</v>
      </c>
    </row>
    <row r="630" s="13" customFormat="1">
      <c r="A630" s="13"/>
      <c r="B630" s="237"/>
      <c r="C630" s="238"/>
      <c r="D630" s="232" t="s">
        <v>138</v>
      </c>
      <c r="E630" s="239" t="s">
        <v>1</v>
      </c>
      <c r="F630" s="240" t="s">
        <v>1955</v>
      </c>
      <c r="G630" s="238"/>
      <c r="H630" s="241">
        <v>101.38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138</v>
      </c>
      <c r="AU630" s="247" t="s">
        <v>89</v>
      </c>
      <c r="AV630" s="13" t="s">
        <v>89</v>
      </c>
      <c r="AW630" s="13" t="s">
        <v>34</v>
      </c>
      <c r="AX630" s="13" t="s">
        <v>79</v>
      </c>
      <c r="AY630" s="247" t="s">
        <v>127</v>
      </c>
    </row>
    <row r="631" s="13" customFormat="1">
      <c r="A631" s="13"/>
      <c r="B631" s="237"/>
      <c r="C631" s="238"/>
      <c r="D631" s="232" t="s">
        <v>138</v>
      </c>
      <c r="E631" s="239" t="s">
        <v>1</v>
      </c>
      <c r="F631" s="240" t="s">
        <v>1956</v>
      </c>
      <c r="G631" s="238"/>
      <c r="H631" s="241">
        <v>24.25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138</v>
      </c>
      <c r="AU631" s="247" t="s">
        <v>89</v>
      </c>
      <c r="AV631" s="13" t="s">
        <v>89</v>
      </c>
      <c r="AW631" s="13" t="s">
        <v>34</v>
      </c>
      <c r="AX631" s="13" t="s">
        <v>79</v>
      </c>
      <c r="AY631" s="247" t="s">
        <v>127</v>
      </c>
    </row>
    <row r="632" s="15" customFormat="1">
      <c r="A632" s="15"/>
      <c r="B632" s="262"/>
      <c r="C632" s="263"/>
      <c r="D632" s="232" t="s">
        <v>138</v>
      </c>
      <c r="E632" s="264" t="s">
        <v>1</v>
      </c>
      <c r="F632" s="265" t="s">
        <v>280</v>
      </c>
      <c r="G632" s="263"/>
      <c r="H632" s="266">
        <v>125.63</v>
      </c>
      <c r="I632" s="267"/>
      <c r="J632" s="263"/>
      <c r="K632" s="263"/>
      <c r="L632" s="268"/>
      <c r="M632" s="269"/>
      <c r="N632" s="270"/>
      <c r="O632" s="270"/>
      <c r="P632" s="270"/>
      <c r="Q632" s="270"/>
      <c r="R632" s="270"/>
      <c r="S632" s="270"/>
      <c r="T632" s="271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2" t="s">
        <v>138</v>
      </c>
      <c r="AU632" s="272" t="s">
        <v>89</v>
      </c>
      <c r="AV632" s="15" t="s">
        <v>147</v>
      </c>
      <c r="AW632" s="15" t="s">
        <v>34</v>
      </c>
      <c r="AX632" s="15" t="s">
        <v>79</v>
      </c>
      <c r="AY632" s="272" t="s">
        <v>127</v>
      </c>
    </row>
    <row r="633" s="13" customFormat="1">
      <c r="A633" s="13"/>
      <c r="B633" s="237"/>
      <c r="C633" s="238"/>
      <c r="D633" s="232" t="s">
        <v>138</v>
      </c>
      <c r="E633" s="239" t="s">
        <v>1</v>
      </c>
      <c r="F633" s="240" t="s">
        <v>2067</v>
      </c>
      <c r="G633" s="238"/>
      <c r="H633" s="241">
        <v>73.900000000000006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138</v>
      </c>
      <c r="AU633" s="247" t="s">
        <v>89</v>
      </c>
      <c r="AV633" s="13" t="s">
        <v>89</v>
      </c>
      <c r="AW633" s="13" t="s">
        <v>34</v>
      </c>
      <c r="AX633" s="13" t="s">
        <v>79</v>
      </c>
      <c r="AY633" s="247" t="s">
        <v>127</v>
      </c>
    </row>
    <row r="634" s="15" customFormat="1">
      <c r="A634" s="15"/>
      <c r="B634" s="262"/>
      <c r="C634" s="263"/>
      <c r="D634" s="232" t="s">
        <v>138</v>
      </c>
      <c r="E634" s="264" t="s">
        <v>1</v>
      </c>
      <c r="F634" s="265" t="s">
        <v>280</v>
      </c>
      <c r="G634" s="263"/>
      <c r="H634" s="266">
        <v>73.900000000000006</v>
      </c>
      <c r="I634" s="267"/>
      <c r="J634" s="263"/>
      <c r="K634" s="263"/>
      <c r="L634" s="268"/>
      <c r="M634" s="269"/>
      <c r="N634" s="270"/>
      <c r="O634" s="270"/>
      <c r="P634" s="270"/>
      <c r="Q634" s="270"/>
      <c r="R634" s="270"/>
      <c r="S634" s="270"/>
      <c r="T634" s="271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2" t="s">
        <v>138</v>
      </c>
      <c r="AU634" s="272" t="s">
        <v>89</v>
      </c>
      <c r="AV634" s="15" t="s">
        <v>147</v>
      </c>
      <c r="AW634" s="15" t="s">
        <v>34</v>
      </c>
      <c r="AX634" s="15" t="s">
        <v>79</v>
      </c>
      <c r="AY634" s="272" t="s">
        <v>127</v>
      </c>
    </row>
    <row r="635" s="14" customFormat="1">
      <c r="A635" s="14"/>
      <c r="B635" s="248"/>
      <c r="C635" s="249"/>
      <c r="D635" s="232" t="s">
        <v>138</v>
      </c>
      <c r="E635" s="250" t="s">
        <v>1</v>
      </c>
      <c r="F635" s="251" t="s">
        <v>176</v>
      </c>
      <c r="G635" s="249"/>
      <c r="H635" s="252">
        <v>199.53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138</v>
      </c>
      <c r="AU635" s="258" t="s">
        <v>89</v>
      </c>
      <c r="AV635" s="14" t="s">
        <v>134</v>
      </c>
      <c r="AW635" s="14" t="s">
        <v>34</v>
      </c>
      <c r="AX635" s="14" t="s">
        <v>79</v>
      </c>
      <c r="AY635" s="258" t="s">
        <v>127</v>
      </c>
    </row>
    <row r="636" s="13" customFormat="1">
      <c r="A636" s="13"/>
      <c r="B636" s="237"/>
      <c r="C636" s="238"/>
      <c r="D636" s="232" t="s">
        <v>138</v>
      </c>
      <c r="E636" s="239" t="s">
        <v>1</v>
      </c>
      <c r="F636" s="240" t="s">
        <v>2068</v>
      </c>
      <c r="G636" s="238"/>
      <c r="H636" s="241">
        <v>219.483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138</v>
      </c>
      <c r="AU636" s="247" t="s">
        <v>89</v>
      </c>
      <c r="AV636" s="13" t="s">
        <v>89</v>
      </c>
      <c r="AW636" s="13" t="s">
        <v>34</v>
      </c>
      <c r="AX636" s="13" t="s">
        <v>87</v>
      </c>
      <c r="AY636" s="247" t="s">
        <v>127</v>
      </c>
    </row>
    <row r="637" s="2" customFormat="1" ht="16.5" customHeight="1">
      <c r="A637" s="39"/>
      <c r="B637" s="40"/>
      <c r="C637" s="219" t="s">
        <v>1023</v>
      </c>
      <c r="D637" s="219" t="s">
        <v>130</v>
      </c>
      <c r="E637" s="220" t="s">
        <v>1664</v>
      </c>
      <c r="F637" s="221" t="s">
        <v>1665</v>
      </c>
      <c r="G637" s="222" t="s">
        <v>213</v>
      </c>
      <c r="H637" s="223">
        <v>73.900000000000006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44</v>
      </c>
      <c r="O637" s="92"/>
      <c r="P637" s="228">
        <f>O637*H637</f>
        <v>0</v>
      </c>
      <c r="Q637" s="228">
        <v>3.0000000000000001E-05</v>
      </c>
      <c r="R637" s="228">
        <f>Q637*H637</f>
        <v>0.0022170000000000002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206</v>
      </c>
      <c r="AT637" s="230" t="s">
        <v>130</v>
      </c>
      <c r="AU637" s="230" t="s">
        <v>89</v>
      </c>
      <c r="AY637" s="18" t="s">
        <v>127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87</v>
      </c>
      <c r="BK637" s="231">
        <f>ROUND(I637*H637,2)</f>
        <v>0</v>
      </c>
      <c r="BL637" s="18" t="s">
        <v>206</v>
      </c>
      <c r="BM637" s="230" t="s">
        <v>2069</v>
      </c>
    </row>
    <row r="638" s="2" customFormat="1">
      <c r="A638" s="39"/>
      <c r="B638" s="40"/>
      <c r="C638" s="41"/>
      <c r="D638" s="232" t="s">
        <v>136</v>
      </c>
      <c r="E638" s="41"/>
      <c r="F638" s="233" t="s">
        <v>1667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136</v>
      </c>
      <c r="AU638" s="18" t="s">
        <v>89</v>
      </c>
    </row>
    <row r="639" s="13" customFormat="1">
      <c r="A639" s="13"/>
      <c r="B639" s="237"/>
      <c r="C639" s="238"/>
      <c r="D639" s="232" t="s">
        <v>138</v>
      </c>
      <c r="E639" s="239" t="s">
        <v>1</v>
      </c>
      <c r="F639" s="240" t="s">
        <v>2060</v>
      </c>
      <c r="G639" s="238"/>
      <c r="H639" s="241">
        <v>20.300000000000001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138</v>
      </c>
      <c r="AU639" s="247" t="s">
        <v>89</v>
      </c>
      <c r="AV639" s="13" t="s">
        <v>89</v>
      </c>
      <c r="AW639" s="13" t="s">
        <v>34</v>
      </c>
      <c r="AX639" s="13" t="s">
        <v>79</v>
      </c>
      <c r="AY639" s="247" t="s">
        <v>127</v>
      </c>
    </row>
    <row r="640" s="13" customFormat="1">
      <c r="A640" s="13"/>
      <c r="B640" s="237"/>
      <c r="C640" s="238"/>
      <c r="D640" s="232" t="s">
        <v>138</v>
      </c>
      <c r="E640" s="239" t="s">
        <v>1</v>
      </c>
      <c r="F640" s="240" t="s">
        <v>2061</v>
      </c>
      <c r="G640" s="238"/>
      <c r="H640" s="241">
        <v>15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138</v>
      </c>
      <c r="AU640" s="247" t="s">
        <v>89</v>
      </c>
      <c r="AV640" s="13" t="s">
        <v>89</v>
      </c>
      <c r="AW640" s="13" t="s">
        <v>34</v>
      </c>
      <c r="AX640" s="13" t="s">
        <v>79</v>
      </c>
      <c r="AY640" s="247" t="s">
        <v>127</v>
      </c>
    </row>
    <row r="641" s="13" customFormat="1">
      <c r="A641" s="13"/>
      <c r="B641" s="237"/>
      <c r="C641" s="238"/>
      <c r="D641" s="232" t="s">
        <v>138</v>
      </c>
      <c r="E641" s="239" t="s">
        <v>1</v>
      </c>
      <c r="F641" s="240" t="s">
        <v>2062</v>
      </c>
      <c r="G641" s="238"/>
      <c r="H641" s="241">
        <v>18.800000000000001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138</v>
      </c>
      <c r="AU641" s="247" t="s">
        <v>89</v>
      </c>
      <c r="AV641" s="13" t="s">
        <v>89</v>
      </c>
      <c r="AW641" s="13" t="s">
        <v>34</v>
      </c>
      <c r="AX641" s="13" t="s">
        <v>79</v>
      </c>
      <c r="AY641" s="247" t="s">
        <v>127</v>
      </c>
    </row>
    <row r="642" s="13" customFormat="1">
      <c r="A642" s="13"/>
      <c r="B642" s="237"/>
      <c r="C642" s="238"/>
      <c r="D642" s="232" t="s">
        <v>138</v>
      </c>
      <c r="E642" s="239" t="s">
        <v>1</v>
      </c>
      <c r="F642" s="240" t="s">
        <v>2063</v>
      </c>
      <c r="G642" s="238"/>
      <c r="H642" s="241">
        <v>10.300000000000001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7" t="s">
        <v>138</v>
      </c>
      <c r="AU642" s="247" t="s">
        <v>89</v>
      </c>
      <c r="AV642" s="13" t="s">
        <v>89</v>
      </c>
      <c r="AW642" s="13" t="s">
        <v>34</v>
      </c>
      <c r="AX642" s="13" t="s">
        <v>79</v>
      </c>
      <c r="AY642" s="247" t="s">
        <v>127</v>
      </c>
    </row>
    <row r="643" s="13" customFormat="1">
      <c r="A643" s="13"/>
      <c r="B643" s="237"/>
      <c r="C643" s="238"/>
      <c r="D643" s="232" t="s">
        <v>138</v>
      </c>
      <c r="E643" s="239" t="s">
        <v>1</v>
      </c>
      <c r="F643" s="240" t="s">
        <v>2064</v>
      </c>
      <c r="G643" s="238"/>
      <c r="H643" s="241">
        <v>9.5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138</v>
      </c>
      <c r="AU643" s="247" t="s">
        <v>89</v>
      </c>
      <c r="AV643" s="13" t="s">
        <v>89</v>
      </c>
      <c r="AW643" s="13" t="s">
        <v>34</v>
      </c>
      <c r="AX643" s="13" t="s">
        <v>79</v>
      </c>
      <c r="AY643" s="247" t="s">
        <v>127</v>
      </c>
    </row>
    <row r="644" s="14" customFormat="1">
      <c r="A644" s="14"/>
      <c r="B644" s="248"/>
      <c r="C644" s="249"/>
      <c r="D644" s="232" t="s">
        <v>138</v>
      </c>
      <c r="E644" s="250" t="s">
        <v>1</v>
      </c>
      <c r="F644" s="251" t="s">
        <v>176</v>
      </c>
      <c r="G644" s="249"/>
      <c r="H644" s="252">
        <v>73.899999999999991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138</v>
      </c>
      <c r="AU644" s="258" t="s">
        <v>89</v>
      </c>
      <c r="AV644" s="14" t="s">
        <v>134</v>
      </c>
      <c r="AW644" s="14" t="s">
        <v>34</v>
      </c>
      <c r="AX644" s="14" t="s">
        <v>87</v>
      </c>
      <c r="AY644" s="258" t="s">
        <v>127</v>
      </c>
    </row>
    <row r="645" s="2" customFormat="1">
      <c r="A645" s="39"/>
      <c r="B645" s="40"/>
      <c r="C645" s="219" t="s">
        <v>1029</v>
      </c>
      <c r="D645" s="219" t="s">
        <v>130</v>
      </c>
      <c r="E645" s="220" t="s">
        <v>1686</v>
      </c>
      <c r="F645" s="221" t="s">
        <v>1687</v>
      </c>
      <c r="G645" s="222" t="s">
        <v>144</v>
      </c>
      <c r="H645" s="223">
        <v>5.0880000000000001</v>
      </c>
      <c r="I645" s="224"/>
      <c r="J645" s="225">
        <f>ROUND(I645*H645,2)</f>
        <v>0</v>
      </c>
      <c r="K645" s="221" t="s">
        <v>1</v>
      </c>
      <c r="L645" s="45"/>
      <c r="M645" s="226" t="s">
        <v>1</v>
      </c>
      <c r="N645" s="227" t="s">
        <v>44</v>
      </c>
      <c r="O645" s="92"/>
      <c r="P645" s="228">
        <f>O645*H645</f>
        <v>0</v>
      </c>
      <c r="Q645" s="228">
        <v>0</v>
      </c>
      <c r="R645" s="228">
        <f>Q645*H645</f>
        <v>0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206</v>
      </c>
      <c r="AT645" s="230" t="s">
        <v>130</v>
      </c>
      <c r="AU645" s="230" t="s">
        <v>89</v>
      </c>
      <c r="AY645" s="18" t="s">
        <v>127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87</v>
      </c>
      <c r="BK645" s="231">
        <f>ROUND(I645*H645,2)</f>
        <v>0</v>
      </c>
      <c r="BL645" s="18" t="s">
        <v>206</v>
      </c>
      <c r="BM645" s="230" t="s">
        <v>2070</v>
      </c>
    </row>
    <row r="646" s="2" customFormat="1">
      <c r="A646" s="39"/>
      <c r="B646" s="40"/>
      <c r="C646" s="41"/>
      <c r="D646" s="232" t="s">
        <v>136</v>
      </c>
      <c r="E646" s="41"/>
      <c r="F646" s="233" t="s">
        <v>1689</v>
      </c>
      <c r="G646" s="41"/>
      <c r="H646" s="41"/>
      <c r="I646" s="234"/>
      <c r="J646" s="41"/>
      <c r="K646" s="41"/>
      <c r="L646" s="45"/>
      <c r="M646" s="235"/>
      <c r="N646" s="236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136</v>
      </c>
      <c r="AU646" s="18" t="s">
        <v>89</v>
      </c>
    </row>
    <row r="647" s="12" customFormat="1" ht="22.8" customHeight="1">
      <c r="A647" s="12"/>
      <c r="B647" s="203"/>
      <c r="C647" s="204"/>
      <c r="D647" s="205" t="s">
        <v>78</v>
      </c>
      <c r="E647" s="217" t="s">
        <v>1690</v>
      </c>
      <c r="F647" s="217" t="s">
        <v>1691</v>
      </c>
      <c r="G647" s="204"/>
      <c r="H647" s="204"/>
      <c r="I647" s="207"/>
      <c r="J647" s="218">
        <f>BK647</f>
        <v>0</v>
      </c>
      <c r="K647" s="204"/>
      <c r="L647" s="209"/>
      <c r="M647" s="210"/>
      <c r="N647" s="211"/>
      <c r="O647" s="211"/>
      <c r="P647" s="212">
        <f>SUM(P648:P710)</f>
        <v>0</v>
      </c>
      <c r="Q647" s="211"/>
      <c r="R647" s="212">
        <f>SUM(R648:R710)</f>
        <v>3.3677736999999999</v>
      </c>
      <c r="S647" s="211"/>
      <c r="T647" s="213">
        <f>SUM(T648:T710)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4" t="s">
        <v>89</v>
      </c>
      <c r="AT647" s="215" t="s">
        <v>78</v>
      </c>
      <c r="AU647" s="215" t="s">
        <v>87</v>
      </c>
      <c r="AY647" s="214" t="s">
        <v>127</v>
      </c>
      <c r="BK647" s="216">
        <f>SUM(BK648:BK710)</f>
        <v>0</v>
      </c>
    </row>
    <row r="648" s="2" customFormat="1" ht="16.5" customHeight="1">
      <c r="A648" s="39"/>
      <c r="B648" s="40"/>
      <c r="C648" s="219" t="s">
        <v>1034</v>
      </c>
      <c r="D648" s="219" t="s">
        <v>130</v>
      </c>
      <c r="E648" s="220" t="s">
        <v>1693</v>
      </c>
      <c r="F648" s="221" t="s">
        <v>1694</v>
      </c>
      <c r="G648" s="222" t="s">
        <v>205</v>
      </c>
      <c r="H648" s="223">
        <v>170.48500000000001</v>
      </c>
      <c r="I648" s="224"/>
      <c r="J648" s="225">
        <f>ROUND(I648*H648,2)</f>
        <v>0</v>
      </c>
      <c r="K648" s="221" t="s">
        <v>1</v>
      </c>
      <c r="L648" s="45"/>
      <c r="M648" s="226" t="s">
        <v>1</v>
      </c>
      <c r="N648" s="227" t="s">
        <v>44</v>
      </c>
      <c r="O648" s="92"/>
      <c r="P648" s="228">
        <f>O648*H648</f>
        <v>0</v>
      </c>
      <c r="Q648" s="228">
        <v>0</v>
      </c>
      <c r="R648" s="228">
        <f>Q648*H648</f>
        <v>0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206</v>
      </c>
      <c r="AT648" s="230" t="s">
        <v>130</v>
      </c>
      <c r="AU648" s="230" t="s">
        <v>89</v>
      </c>
      <c r="AY648" s="18" t="s">
        <v>127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87</v>
      </c>
      <c r="BK648" s="231">
        <f>ROUND(I648*H648,2)</f>
        <v>0</v>
      </c>
      <c r="BL648" s="18" t="s">
        <v>206</v>
      </c>
      <c r="BM648" s="230" t="s">
        <v>2071</v>
      </c>
    </row>
    <row r="649" s="2" customFormat="1">
      <c r="A649" s="39"/>
      <c r="B649" s="40"/>
      <c r="C649" s="41"/>
      <c r="D649" s="232" t="s">
        <v>136</v>
      </c>
      <c r="E649" s="41"/>
      <c r="F649" s="233" t="s">
        <v>1696</v>
      </c>
      <c r="G649" s="41"/>
      <c r="H649" s="41"/>
      <c r="I649" s="234"/>
      <c r="J649" s="41"/>
      <c r="K649" s="41"/>
      <c r="L649" s="45"/>
      <c r="M649" s="235"/>
      <c r="N649" s="236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136</v>
      </c>
      <c r="AU649" s="18" t="s">
        <v>89</v>
      </c>
    </row>
    <row r="650" s="13" customFormat="1">
      <c r="A650" s="13"/>
      <c r="B650" s="237"/>
      <c r="C650" s="238"/>
      <c r="D650" s="232" t="s">
        <v>138</v>
      </c>
      <c r="E650" s="239" t="s">
        <v>1</v>
      </c>
      <c r="F650" s="240" t="s">
        <v>2072</v>
      </c>
      <c r="G650" s="238"/>
      <c r="H650" s="241">
        <v>22.768000000000001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7" t="s">
        <v>138</v>
      </c>
      <c r="AU650" s="247" t="s">
        <v>89</v>
      </c>
      <c r="AV650" s="13" t="s">
        <v>89</v>
      </c>
      <c r="AW650" s="13" t="s">
        <v>34</v>
      </c>
      <c r="AX650" s="13" t="s">
        <v>79</v>
      </c>
      <c r="AY650" s="247" t="s">
        <v>127</v>
      </c>
    </row>
    <row r="651" s="13" customFormat="1">
      <c r="A651" s="13"/>
      <c r="B651" s="237"/>
      <c r="C651" s="238"/>
      <c r="D651" s="232" t="s">
        <v>138</v>
      </c>
      <c r="E651" s="239" t="s">
        <v>1</v>
      </c>
      <c r="F651" s="240" t="s">
        <v>2073</v>
      </c>
      <c r="G651" s="238"/>
      <c r="H651" s="241">
        <v>37.500999999999998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138</v>
      </c>
      <c r="AU651" s="247" t="s">
        <v>89</v>
      </c>
      <c r="AV651" s="13" t="s">
        <v>89</v>
      </c>
      <c r="AW651" s="13" t="s">
        <v>34</v>
      </c>
      <c r="AX651" s="13" t="s">
        <v>79</v>
      </c>
      <c r="AY651" s="247" t="s">
        <v>127</v>
      </c>
    </row>
    <row r="652" s="13" customFormat="1">
      <c r="A652" s="13"/>
      <c r="B652" s="237"/>
      <c r="C652" s="238"/>
      <c r="D652" s="232" t="s">
        <v>138</v>
      </c>
      <c r="E652" s="239" t="s">
        <v>1</v>
      </c>
      <c r="F652" s="240" t="s">
        <v>2074</v>
      </c>
      <c r="G652" s="238"/>
      <c r="H652" s="241">
        <v>39.180999999999997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7" t="s">
        <v>138</v>
      </c>
      <c r="AU652" s="247" t="s">
        <v>89</v>
      </c>
      <c r="AV652" s="13" t="s">
        <v>89</v>
      </c>
      <c r="AW652" s="13" t="s">
        <v>34</v>
      </c>
      <c r="AX652" s="13" t="s">
        <v>79</v>
      </c>
      <c r="AY652" s="247" t="s">
        <v>127</v>
      </c>
    </row>
    <row r="653" s="13" customFormat="1">
      <c r="A653" s="13"/>
      <c r="B653" s="237"/>
      <c r="C653" s="238"/>
      <c r="D653" s="232" t="s">
        <v>138</v>
      </c>
      <c r="E653" s="239" t="s">
        <v>1</v>
      </c>
      <c r="F653" s="240" t="s">
        <v>2075</v>
      </c>
      <c r="G653" s="238"/>
      <c r="H653" s="241">
        <v>16.904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138</v>
      </c>
      <c r="AU653" s="247" t="s">
        <v>89</v>
      </c>
      <c r="AV653" s="13" t="s">
        <v>89</v>
      </c>
      <c r="AW653" s="13" t="s">
        <v>34</v>
      </c>
      <c r="AX653" s="13" t="s">
        <v>79</v>
      </c>
      <c r="AY653" s="247" t="s">
        <v>127</v>
      </c>
    </row>
    <row r="654" s="13" customFormat="1">
      <c r="A654" s="13"/>
      <c r="B654" s="237"/>
      <c r="C654" s="238"/>
      <c r="D654" s="232" t="s">
        <v>138</v>
      </c>
      <c r="E654" s="239" t="s">
        <v>1</v>
      </c>
      <c r="F654" s="240" t="s">
        <v>2076</v>
      </c>
      <c r="G654" s="238"/>
      <c r="H654" s="241">
        <v>29.206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7" t="s">
        <v>138</v>
      </c>
      <c r="AU654" s="247" t="s">
        <v>89</v>
      </c>
      <c r="AV654" s="13" t="s">
        <v>89</v>
      </c>
      <c r="AW654" s="13" t="s">
        <v>34</v>
      </c>
      <c r="AX654" s="13" t="s">
        <v>79</v>
      </c>
      <c r="AY654" s="247" t="s">
        <v>127</v>
      </c>
    </row>
    <row r="655" s="13" customFormat="1">
      <c r="A655" s="13"/>
      <c r="B655" s="237"/>
      <c r="C655" s="238"/>
      <c r="D655" s="232" t="s">
        <v>138</v>
      </c>
      <c r="E655" s="239" t="s">
        <v>1</v>
      </c>
      <c r="F655" s="240" t="s">
        <v>2077</v>
      </c>
      <c r="G655" s="238"/>
      <c r="H655" s="241">
        <v>15.493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138</v>
      </c>
      <c r="AU655" s="247" t="s">
        <v>89</v>
      </c>
      <c r="AV655" s="13" t="s">
        <v>89</v>
      </c>
      <c r="AW655" s="13" t="s">
        <v>34</v>
      </c>
      <c r="AX655" s="13" t="s">
        <v>79</v>
      </c>
      <c r="AY655" s="247" t="s">
        <v>127</v>
      </c>
    </row>
    <row r="656" s="13" customFormat="1">
      <c r="A656" s="13"/>
      <c r="B656" s="237"/>
      <c r="C656" s="238"/>
      <c r="D656" s="232" t="s">
        <v>138</v>
      </c>
      <c r="E656" s="239" t="s">
        <v>1</v>
      </c>
      <c r="F656" s="240" t="s">
        <v>2078</v>
      </c>
      <c r="G656" s="238"/>
      <c r="H656" s="241">
        <v>9.4320000000000004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138</v>
      </c>
      <c r="AU656" s="247" t="s">
        <v>89</v>
      </c>
      <c r="AV656" s="13" t="s">
        <v>89</v>
      </c>
      <c r="AW656" s="13" t="s">
        <v>34</v>
      </c>
      <c r="AX656" s="13" t="s">
        <v>79</v>
      </c>
      <c r="AY656" s="247" t="s">
        <v>127</v>
      </c>
    </row>
    <row r="657" s="14" customFormat="1">
      <c r="A657" s="14"/>
      <c r="B657" s="248"/>
      <c r="C657" s="249"/>
      <c r="D657" s="232" t="s">
        <v>138</v>
      </c>
      <c r="E657" s="250" t="s">
        <v>1</v>
      </c>
      <c r="F657" s="251" t="s">
        <v>176</v>
      </c>
      <c r="G657" s="249"/>
      <c r="H657" s="252">
        <v>170.48499999999996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138</v>
      </c>
      <c r="AU657" s="258" t="s">
        <v>89</v>
      </c>
      <c r="AV657" s="14" t="s">
        <v>134</v>
      </c>
      <c r="AW657" s="14" t="s">
        <v>34</v>
      </c>
      <c r="AX657" s="14" t="s">
        <v>87</v>
      </c>
      <c r="AY657" s="258" t="s">
        <v>127</v>
      </c>
    </row>
    <row r="658" s="2" customFormat="1" ht="16.5" customHeight="1">
      <c r="A658" s="39"/>
      <c r="B658" s="40"/>
      <c r="C658" s="219" t="s">
        <v>1039</v>
      </c>
      <c r="D658" s="219" t="s">
        <v>130</v>
      </c>
      <c r="E658" s="220" t="s">
        <v>1704</v>
      </c>
      <c r="F658" s="221" t="s">
        <v>1705</v>
      </c>
      <c r="G658" s="222" t="s">
        <v>205</v>
      </c>
      <c r="H658" s="223">
        <v>170.48500000000001</v>
      </c>
      <c r="I658" s="224"/>
      <c r="J658" s="225">
        <f>ROUND(I658*H658,2)</f>
        <v>0</v>
      </c>
      <c r="K658" s="221" t="s">
        <v>1</v>
      </c>
      <c r="L658" s="45"/>
      <c r="M658" s="226" t="s">
        <v>1</v>
      </c>
      <c r="N658" s="227" t="s">
        <v>44</v>
      </c>
      <c r="O658" s="92"/>
      <c r="P658" s="228">
        <f>O658*H658</f>
        <v>0</v>
      </c>
      <c r="Q658" s="228">
        <v>0.00029999999999999997</v>
      </c>
      <c r="R658" s="228">
        <f>Q658*H658</f>
        <v>0.051145499999999997</v>
      </c>
      <c r="S658" s="228">
        <v>0</v>
      </c>
      <c r="T658" s="22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0" t="s">
        <v>206</v>
      </c>
      <c r="AT658" s="230" t="s">
        <v>130</v>
      </c>
      <c r="AU658" s="230" t="s">
        <v>89</v>
      </c>
      <c r="AY658" s="18" t="s">
        <v>127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8" t="s">
        <v>87</v>
      </c>
      <c r="BK658" s="231">
        <f>ROUND(I658*H658,2)</f>
        <v>0</v>
      </c>
      <c r="BL658" s="18" t="s">
        <v>206</v>
      </c>
      <c r="BM658" s="230" t="s">
        <v>2079</v>
      </c>
    </row>
    <row r="659" s="2" customFormat="1">
      <c r="A659" s="39"/>
      <c r="B659" s="40"/>
      <c r="C659" s="41"/>
      <c r="D659" s="232" t="s">
        <v>136</v>
      </c>
      <c r="E659" s="41"/>
      <c r="F659" s="233" t="s">
        <v>1707</v>
      </c>
      <c r="G659" s="41"/>
      <c r="H659" s="41"/>
      <c r="I659" s="234"/>
      <c r="J659" s="41"/>
      <c r="K659" s="41"/>
      <c r="L659" s="45"/>
      <c r="M659" s="235"/>
      <c r="N659" s="236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136</v>
      </c>
      <c r="AU659" s="18" t="s">
        <v>89</v>
      </c>
    </row>
    <row r="660" s="13" customFormat="1">
      <c r="A660" s="13"/>
      <c r="B660" s="237"/>
      <c r="C660" s="238"/>
      <c r="D660" s="232" t="s">
        <v>138</v>
      </c>
      <c r="E660" s="239" t="s">
        <v>1</v>
      </c>
      <c r="F660" s="240" t="s">
        <v>2072</v>
      </c>
      <c r="G660" s="238"/>
      <c r="H660" s="241">
        <v>22.768000000000001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138</v>
      </c>
      <c r="AU660" s="247" t="s">
        <v>89</v>
      </c>
      <c r="AV660" s="13" t="s">
        <v>89</v>
      </c>
      <c r="AW660" s="13" t="s">
        <v>34</v>
      </c>
      <c r="AX660" s="13" t="s">
        <v>79</v>
      </c>
      <c r="AY660" s="247" t="s">
        <v>127</v>
      </c>
    </row>
    <row r="661" s="13" customFormat="1">
      <c r="A661" s="13"/>
      <c r="B661" s="237"/>
      <c r="C661" s="238"/>
      <c r="D661" s="232" t="s">
        <v>138</v>
      </c>
      <c r="E661" s="239" t="s">
        <v>1</v>
      </c>
      <c r="F661" s="240" t="s">
        <v>2073</v>
      </c>
      <c r="G661" s="238"/>
      <c r="H661" s="241">
        <v>37.500999999999998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138</v>
      </c>
      <c r="AU661" s="247" t="s">
        <v>89</v>
      </c>
      <c r="AV661" s="13" t="s">
        <v>89</v>
      </c>
      <c r="AW661" s="13" t="s">
        <v>34</v>
      </c>
      <c r="AX661" s="13" t="s">
        <v>79</v>
      </c>
      <c r="AY661" s="247" t="s">
        <v>127</v>
      </c>
    </row>
    <row r="662" s="13" customFormat="1">
      <c r="A662" s="13"/>
      <c r="B662" s="237"/>
      <c r="C662" s="238"/>
      <c r="D662" s="232" t="s">
        <v>138</v>
      </c>
      <c r="E662" s="239" t="s">
        <v>1</v>
      </c>
      <c r="F662" s="240" t="s">
        <v>2074</v>
      </c>
      <c r="G662" s="238"/>
      <c r="H662" s="241">
        <v>39.180999999999997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138</v>
      </c>
      <c r="AU662" s="247" t="s">
        <v>89</v>
      </c>
      <c r="AV662" s="13" t="s">
        <v>89</v>
      </c>
      <c r="AW662" s="13" t="s">
        <v>34</v>
      </c>
      <c r="AX662" s="13" t="s">
        <v>79</v>
      </c>
      <c r="AY662" s="247" t="s">
        <v>127</v>
      </c>
    </row>
    <row r="663" s="13" customFormat="1">
      <c r="A663" s="13"/>
      <c r="B663" s="237"/>
      <c r="C663" s="238"/>
      <c r="D663" s="232" t="s">
        <v>138</v>
      </c>
      <c r="E663" s="239" t="s">
        <v>1</v>
      </c>
      <c r="F663" s="240" t="s">
        <v>2075</v>
      </c>
      <c r="G663" s="238"/>
      <c r="H663" s="241">
        <v>16.904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138</v>
      </c>
      <c r="AU663" s="247" t="s">
        <v>89</v>
      </c>
      <c r="AV663" s="13" t="s">
        <v>89</v>
      </c>
      <c r="AW663" s="13" t="s">
        <v>34</v>
      </c>
      <c r="AX663" s="13" t="s">
        <v>79</v>
      </c>
      <c r="AY663" s="247" t="s">
        <v>127</v>
      </c>
    </row>
    <row r="664" s="13" customFormat="1">
      <c r="A664" s="13"/>
      <c r="B664" s="237"/>
      <c r="C664" s="238"/>
      <c r="D664" s="232" t="s">
        <v>138</v>
      </c>
      <c r="E664" s="239" t="s">
        <v>1</v>
      </c>
      <c r="F664" s="240" t="s">
        <v>2076</v>
      </c>
      <c r="G664" s="238"/>
      <c r="H664" s="241">
        <v>29.206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138</v>
      </c>
      <c r="AU664" s="247" t="s">
        <v>89</v>
      </c>
      <c r="AV664" s="13" t="s">
        <v>89</v>
      </c>
      <c r="AW664" s="13" t="s">
        <v>34</v>
      </c>
      <c r="AX664" s="13" t="s">
        <v>79</v>
      </c>
      <c r="AY664" s="247" t="s">
        <v>127</v>
      </c>
    </row>
    <row r="665" s="13" customFormat="1">
      <c r="A665" s="13"/>
      <c r="B665" s="237"/>
      <c r="C665" s="238"/>
      <c r="D665" s="232" t="s">
        <v>138</v>
      </c>
      <c r="E665" s="239" t="s">
        <v>1</v>
      </c>
      <c r="F665" s="240" t="s">
        <v>2077</v>
      </c>
      <c r="G665" s="238"/>
      <c r="H665" s="241">
        <v>15.493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138</v>
      </c>
      <c r="AU665" s="247" t="s">
        <v>89</v>
      </c>
      <c r="AV665" s="13" t="s">
        <v>89</v>
      </c>
      <c r="AW665" s="13" t="s">
        <v>34</v>
      </c>
      <c r="AX665" s="13" t="s">
        <v>79</v>
      </c>
      <c r="AY665" s="247" t="s">
        <v>127</v>
      </c>
    </row>
    <row r="666" s="13" customFormat="1">
      <c r="A666" s="13"/>
      <c r="B666" s="237"/>
      <c r="C666" s="238"/>
      <c r="D666" s="232" t="s">
        <v>138</v>
      </c>
      <c r="E666" s="239" t="s">
        <v>1</v>
      </c>
      <c r="F666" s="240" t="s">
        <v>2078</v>
      </c>
      <c r="G666" s="238"/>
      <c r="H666" s="241">
        <v>9.4320000000000004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138</v>
      </c>
      <c r="AU666" s="247" t="s">
        <v>89</v>
      </c>
      <c r="AV666" s="13" t="s">
        <v>89</v>
      </c>
      <c r="AW666" s="13" t="s">
        <v>34</v>
      </c>
      <c r="AX666" s="13" t="s">
        <v>79</v>
      </c>
      <c r="AY666" s="247" t="s">
        <v>127</v>
      </c>
    </row>
    <row r="667" s="14" customFormat="1">
      <c r="A667" s="14"/>
      <c r="B667" s="248"/>
      <c r="C667" s="249"/>
      <c r="D667" s="232" t="s">
        <v>138</v>
      </c>
      <c r="E667" s="250" t="s">
        <v>1</v>
      </c>
      <c r="F667" s="251" t="s">
        <v>176</v>
      </c>
      <c r="G667" s="249"/>
      <c r="H667" s="252">
        <v>170.48499999999996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8" t="s">
        <v>138</v>
      </c>
      <c r="AU667" s="258" t="s">
        <v>89</v>
      </c>
      <c r="AV667" s="14" t="s">
        <v>134</v>
      </c>
      <c r="AW667" s="14" t="s">
        <v>34</v>
      </c>
      <c r="AX667" s="14" t="s">
        <v>87</v>
      </c>
      <c r="AY667" s="258" t="s">
        <v>127</v>
      </c>
    </row>
    <row r="668" s="2" customFormat="1">
      <c r="A668" s="39"/>
      <c r="B668" s="40"/>
      <c r="C668" s="219" t="s">
        <v>1044</v>
      </c>
      <c r="D668" s="219" t="s">
        <v>130</v>
      </c>
      <c r="E668" s="220" t="s">
        <v>1720</v>
      </c>
      <c r="F668" s="221" t="s">
        <v>1721</v>
      </c>
      <c r="G668" s="222" t="s">
        <v>205</v>
      </c>
      <c r="H668" s="223">
        <v>170.48500000000001</v>
      </c>
      <c r="I668" s="224"/>
      <c r="J668" s="225">
        <f>ROUND(I668*H668,2)</f>
        <v>0</v>
      </c>
      <c r="K668" s="221" t="s">
        <v>1</v>
      </c>
      <c r="L668" s="45"/>
      <c r="M668" s="226" t="s">
        <v>1</v>
      </c>
      <c r="N668" s="227" t="s">
        <v>44</v>
      </c>
      <c r="O668" s="92"/>
      <c r="P668" s="228">
        <f>O668*H668</f>
        <v>0</v>
      </c>
      <c r="Q668" s="228">
        <v>0.0060000000000000001</v>
      </c>
      <c r="R668" s="228">
        <f>Q668*H668</f>
        <v>1.0229100000000002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206</v>
      </c>
      <c r="AT668" s="230" t="s">
        <v>130</v>
      </c>
      <c r="AU668" s="230" t="s">
        <v>89</v>
      </c>
      <c r="AY668" s="18" t="s">
        <v>127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87</v>
      </c>
      <c r="BK668" s="231">
        <f>ROUND(I668*H668,2)</f>
        <v>0</v>
      </c>
      <c r="BL668" s="18" t="s">
        <v>206</v>
      </c>
      <c r="BM668" s="230" t="s">
        <v>2080</v>
      </c>
    </row>
    <row r="669" s="2" customFormat="1">
      <c r="A669" s="39"/>
      <c r="B669" s="40"/>
      <c r="C669" s="41"/>
      <c r="D669" s="232" t="s">
        <v>136</v>
      </c>
      <c r="E669" s="41"/>
      <c r="F669" s="233" t="s">
        <v>1723</v>
      </c>
      <c r="G669" s="41"/>
      <c r="H669" s="41"/>
      <c r="I669" s="234"/>
      <c r="J669" s="41"/>
      <c r="K669" s="41"/>
      <c r="L669" s="45"/>
      <c r="M669" s="235"/>
      <c r="N669" s="236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136</v>
      </c>
      <c r="AU669" s="18" t="s">
        <v>89</v>
      </c>
    </row>
    <row r="670" s="13" customFormat="1">
      <c r="A670" s="13"/>
      <c r="B670" s="237"/>
      <c r="C670" s="238"/>
      <c r="D670" s="232" t="s">
        <v>138</v>
      </c>
      <c r="E670" s="239" t="s">
        <v>1</v>
      </c>
      <c r="F670" s="240" t="s">
        <v>2072</v>
      </c>
      <c r="G670" s="238"/>
      <c r="H670" s="241">
        <v>22.768000000000001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138</v>
      </c>
      <c r="AU670" s="247" t="s">
        <v>89</v>
      </c>
      <c r="AV670" s="13" t="s">
        <v>89</v>
      </c>
      <c r="AW670" s="13" t="s">
        <v>34</v>
      </c>
      <c r="AX670" s="13" t="s">
        <v>79</v>
      </c>
      <c r="AY670" s="247" t="s">
        <v>127</v>
      </c>
    </row>
    <row r="671" s="13" customFormat="1">
      <c r="A671" s="13"/>
      <c r="B671" s="237"/>
      <c r="C671" s="238"/>
      <c r="D671" s="232" t="s">
        <v>138</v>
      </c>
      <c r="E671" s="239" t="s">
        <v>1</v>
      </c>
      <c r="F671" s="240" t="s">
        <v>2073</v>
      </c>
      <c r="G671" s="238"/>
      <c r="H671" s="241">
        <v>37.500999999999998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138</v>
      </c>
      <c r="AU671" s="247" t="s">
        <v>89</v>
      </c>
      <c r="AV671" s="13" t="s">
        <v>89</v>
      </c>
      <c r="AW671" s="13" t="s">
        <v>34</v>
      </c>
      <c r="AX671" s="13" t="s">
        <v>79</v>
      </c>
      <c r="AY671" s="247" t="s">
        <v>127</v>
      </c>
    </row>
    <row r="672" s="13" customFormat="1">
      <c r="A672" s="13"/>
      <c r="B672" s="237"/>
      <c r="C672" s="238"/>
      <c r="D672" s="232" t="s">
        <v>138</v>
      </c>
      <c r="E672" s="239" t="s">
        <v>1</v>
      </c>
      <c r="F672" s="240" t="s">
        <v>2074</v>
      </c>
      <c r="G672" s="238"/>
      <c r="H672" s="241">
        <v>39.180999999999997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138</v>
      </c>
      <c r="AU672" s="247" t="s">
        <v>89</v>
      </c>
      <c r="AV672" s="13" t="s">
        <v>89</v>
      </c>
      <c r="AW672" s="13" t="s">
        <v>34</v>
      </c>
      <c r="AX672" s="13" t="s">
        <v>79</v>
      </c>
      <c r="AY672" s="247" t="s">
        <v>127</v>
      </c>
    </row>
    <row r="673" s="13" customFormat="1">
      <c r="A673" s="13"/>
      <c r="B673" s="237"/>
      <c r="C673" s="238"/>
      <c r="D673" s="232" t="s">
        <v>138</v>
      </c>
      <c r="E673" s="239" t="s">
        <v>1</v>
      </c>
      <c r="F673" s="240" t="s">
        <v>2075</v>
      </c>
      <c r="G673" s="238"/>
      <c r="H673" s="241">
        <v>16.904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138</v>
      </c>
      <c r="AU673" s="247" t="s">
        <v>89</v>
      </c>
      <c r="AV673" s="13" t="s">
        <v>89</v>
      </c>
      <c r="AW673" s="13" t="s">
        <v>34</v>
      </c>
      <c r="AX673" s="13" t="s">
        <v>79</v>
      </c>
      <c r="AY673" s="247" t="s">
        <v>127</v>
      </c>
    </row>
    <row r="674" s="13" customFormat="1">
      <c r="A674" s="13"/>
      <c r="B674" s="237"/>
      <c r="C674" s="238"/>
      <c r="D674" s="232" t="s">
        <v>138</v>
      </c>
      <c r="E674" s="239" t="s">
        <v>1</v>
      </c>
      <c r="F674" s="240" t="s">
        <v>2076</v>
      </c>
      <c r="G674" s="238"/>
      <c r="H674" s="241">
        <v>29.206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138</v>
      </c>
      <c r="AU674" s="247" t="s">
        <v>89</v>
      </c>
      <c r="AV674" s="13" t="s">
        <v>89</v>
      </c>
      <c r="AW674" s="13" t="s">
        <v>34</v>
      </c>
      <c r="AX674" s="13" t="s">
        <v>79</v>
      </c>
      <c r="AY674" s="247" t="s">
        <v>127</v>
      </c>
    </row>
    <row r="675" s="13" customFormat="1">
      <c r="A675" s="13"/>
      <c r="B675" s="237"/>
      <c r="C675" s="238"/>
      <c r="D675" s="232" t="s">
        <v>138</v>
      </c>
      <c r="E675" s="239" t="s">
        <v>1</v>
      </c>
      <c r="F675" s="240" t="s">
        <v>2077</v>
      </c>
      <c r="G675" s="238"/>
      <c r="H675" s="241">
        <v>15.493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138</v>
      </c>
      <c r="AU675" s="247" t="s">
        <v>89</v>
      </c>
      <c r="AV675" s="13" t="s">
        <v>89</v>
      </c>
      <c r="AW675" s="13" t="s">
        <v>34</v>
      </c>
      <c r="AX675" s="13" t="s">
        <v>79</v>
      </c>
      <c r="AY675" s="247" t="s">
        <v>127</v>
      </c>
    </row>
    <row r="676" s="13" customFormat="1">
      <c r="A676" s="13"/>
      <c r="B676" s="237"/>
      <c r="C676" s="238"/>
      <c r="D676" s="232" t="s">
        <v>138</v>
      </c>
      <c r="E676" s="239" t="s">
        <v>1</v>
      </c>
      <c r="F676" s="240" t="s">
        <v>2078</v>
      </c>
      <c r="G676" s="238"/>
      <c r="H676" s="241">
        <v>9.4320000000000004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138</v>
      </c>
      <c r="AU676" s="247" t="s">
        <v>89</v>
      </c>
      <c r="AV676" s="13" t="s">
        <v>89</v>
      </c>
      <c r="AW676" s="13" t="s">
        <v>34</v>
      </c>
      <c r="AX676" s="13" t="s">
        <v>79</v>
      </c>
      <c r="AY676" s="247" t="s">
        <v>127</v>
      </c>
    </row>
    <row r="677" s="14" customFormat="1">
      <c r="A677" s="14"/>
      <c r="B677" s="248"/>
      <c r="C677" s="249"/>
      <c r="D677" s="232" t="s">
        <v>138</v>
      </c>
      <c r="E677" s="250" t="s">
        <v>1</v>
      </c>
      <c r="F677" s="251" t="s">
        <v>176</v>
      </c>
      <c r="G677" s="249"/>
      <c r="H677" s="252">
        <v>170.48499999999996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138</v>
      </c>
      <c r="AU677" s="258" t="s">
        <v>89</v>
      </c>
      <c r="AV677" s="14" t="s">
        <v>134</v>
      </c>
      <c r="AW677" s="14" t="s">
        <v>34</v>
      </c>
      <c r="AX677" s="14" t="s">
        <v>87</v>
      </c>
      <c r="AY677" s="258" t="s">
        <v>127</v>
      </c>
    </row>
    <row r="678" s="2" customFormat="1" ht="16.5" customHeight="1">
      <c r="A678" s="39"/>
      <c r="B678" s="40"/>
      <c r="C678" s="273" t="s">
        <v>1049</v>
      </c>
      <c r="D678" s="273" t="s">
        <v>295</v>
      </c>
      <c r="E678" s="274" t="s">
        <v>1725</v>
      </c>
      <c r="F678" s="275" t="s">
        <v>1726</v>
      </c>
      <c r="G678" s="276" t="s">
        <v>205</v>
      </c>
      <c r="H678" s="277">
        <v>187.53399999999999</v>
      </c>
      <c r="I678" s="278"/>
      <c r="J678" s="279">
        <f>ROUND(I678*H678,2)</f>
        <v>0</v>
      </c>
      <c r="K678" s="275" t="s">
        <v>1</v>
      </c>
      <c r="L678" s="280"/>
      <c r="M678" s="281" t="s">
        <v>1</v>
      </c>
      <c r="N678" s="282" t="s">
        <v>44</v>
      </c>
      <c r="O678" s="92"/>
      <c r="P678" s="228">
        <f>O678*H678</f>
        <v>0</v>
      </c>
      <c r="Q678" s="228">
        <v>0.0118</v>
      </c>
      <c r="R678" s="228">
        <f>Q678*H678</f>
        <v>2.2129011999999997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460</v>
      </c>
      <c r="AT678" s="230" t="s">
        <v>295</v>
      </c>
      <c r="AU678" s="230" t="s">
        <v>89</v>
      </c>
      <c r="AY678" s="18" t="s">
        <v>127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87</v>
      </c>
      <c r="BK678" s="231">
        <f>ROUND(I678*H678,2)</f>
        <v>0</v>
      </c>
      <c r="BL678" s="18" t="s">
        <v>206</v>
      </c>
      <c r="BM678" s="230" t="s">
        <v>2081</v>
      </c>
    </row>
    <row r="679" s="2" customFormat="1">
      <c r="A679" s="39"/>
      <c r="B679" s="40"/>
      <c r="C679" s="41"/>
      <c r="D679" s="232" t="s">
        <v>136</v>
      </c>
      <c r="E679" s="41"/>
      <c r="F679" s="233" t="s">
        <v>1726</v>
      </c>
      <c r="G679" s="41"/>
      <c r="H679" s="41"/>
      <c r="I679" s="234"/>
      <c r="J679" s="41"/>
      <c r="K679" s="41"/>
      <c r="L679" s="45"/>
      <c r="M679" s="235"/>
      <c r="N679" s="23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136</v>
      </c>
      <c r="AU679" s="18" t="s">
        <v>89</v>
      </c>
    </row>
    <row r="680" s="13" customFormat="1">
      <c r="A680" s="13"/>
      <c r="B680" s="237"/>
      <c r="C680" s="238"/>
      <c r="D680" s="232" t="s">
        <v>138</v>
      </c>
      <c r="E680" s="239" t="s">
        <v>1</v>
      </c>
      <c r="F680" s="240" t="s">
        <v>2082</v>
      </c>
      <c r="G680" s="238"/>
      <c r="H680" s="241">
        <v>187.53399999999999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138</v>
      </c>
      <c r="AU680" s="247" t="s">
        <v>89</v>
      </c>
      <c r="AV680" s="13" t="s">
        <v>89</v>
      </c>
      <c r="AW680" s="13" t="s">
        <v>34</v>
      </c>
      <c r="AX680" s="13" t="s">
        <v>87</v>
      </c>
      <c r="AY680" s="247" t="s">
        <v>127</v>
      </c>
    </row>
    <row r="681" s="2" customFormat="1" ht="21.75" customHeight="1">
      <c r="A681" s="39"/>
      <c r="B681" s="40"/>
      <c r="C681" s="219" t="s">
        <v>1056</v>
      </c>
      <c r="D681" s="219" t="s">
        <v>130</v>
      </c>
      <c r="E681" s="220" t="s">
        <v>1730</v>
      </c>
      <c r="F681" s="221" t="s">
        <v>1731</v>
      </c>
      <c r="G681" s="222" t="s">
        <v>213</v>
      </c>
      <c r="H681" s="223">
        <v>7.2000000000000002</v>
      </c>
      <c r="I681" s="224"/>
      <c r="J681" s="225">
        <f>ROUND(I681*H681,2)</f>
        <v>0</v>
      </c>
      <c r="K681" s="221" t="s">
        <v>1</v>
      </c>
      <c r="L681" s="45"/>
      <c r="M681" s="226" t="s">
        <v>1</v>
      </c>
      <c r="N681" s="227" t="s">
        <v>44</v>
      </c>
      <c r="O681" s="92"/>
      <c r="P681" s="228">
        <f>O681*H681</f>
        <v>0</v>
      </c>
      <c r="Q681" s="228">
        <v>0.00055000000000000003</v>
      </c>
      <c r="R681" s="228">
        <f>Q681*H681</f>
        <v>0.00396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206</v>
      </c>
      <c r="AT681" s="230" t="s">
        <v>130</v>
      </c>
      <c r="AU681" s="230" t="s">
        <v>89</v>
      </c>
      <c r="AY681" s="18" t="s">
        <v>127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87</v>
      </c>
      <c r="BK681" s="231">
        <f>ROUND(I681*H681,2)</f>
        <v>0</v>
      </c>
      <c r="BL681" s="18" t="s">
        <v>206</v>
      </c>
      <c r="BM681" s="230" t="s">
        <v>2083</v>
      </c>
    </row>
    <row r="682" s="2" customFormat="1">
      <c r="A682" s="39"/>
      <c r="B682" s="40"/>
      <c r="C682" s="41"/>
      <c r="D682" s="232" t="s">
        <v>136</v>
      </c>
      <c r="E682" s="41"/>
      <c r="F682" s="233" t="s">
        <v>1733</v>
      </c>
      <c r="G682" s="41"/>
      <c r="H682" s="41"/>
      <c r="I682" s="234"/>
      <c r="J682" s="41"/>
      <c r="K682" s="41"/>
      <c r="L682" s="45"/>
      <c r="M682" s="235"/>
      <c r="N682" s="236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136</v>
      </c>
      <c r="AU682" s="18" t="s">
        <v>89</v>
      </c>
    </row>
    <row r="683" s="13" customFormat="1">
      <c r="A683" s="13"/>
      <c r="B683" s="237"/>
      <c r="C683" s="238"/>
      <c r="D683" s="232" t="s">
        <v>138</v>
      </c>
      <c r="E683" s="239" t="s">
        <v>1</v>
      </c>
      <c r="F683" s="240" t="s">
        <v>2084</v>
      </c>
      <c r="G683" s="238"/>
      <c r="H683" s="241">
        <v>7.2000000000000002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138</v>
      </c>
      <c r="AU683" s="247" t="s">
        <v>89</v>
      </c>
      <c r="AV683" s="13" t="s">
        <v>89</v>
      </c>
      <c r="AW683" s="13" t="s">
        <v>34</v>
      </c>
      <c r="AX683" s="13" t="s">
        <v>87</v>
      </c>
      <c r="AY683" s="247" t="s">
        <v>127</v>
      </c>
    </row>
    <row r="684" s="2" customFormat="1" ht="21.75" customHeight="1">
      <c r="A684" s="39"/>
      <c r="B684" s="40"/>
      <c r="C684" s="219" t="s">
        <v>1060</v>
      </c>
      <c r="D684" s="219" t="s">
        <v>130</v>
      </c>
      <c r="E684" s="220" t="s">
        <v>1736</v>
      </c>
      <c r="F684" s="221" t="s">
        <v>1737</v>
      </c>
      <c r="G684" s="222" t="s">
        <v>213</v>
      </c>
      <c r="H684" s="223">
        <v>149.25</v>
      </c>
      <c r="I684" s="224"/>
      <c r="J684" s="225">
        <f>ROUND(I684*H684,2)</f>
        <v>0</v>
      </c>
      <c r="K684" s="221" t="s">
        <v>1</v>
      </c>
      <c r="L684" s="45"/>
      <c r="M684" s="226" t="s">
        <v>1</v>
      </c>
      <c r="N684" s="227" t="s">
        <v>44</v>
      </c>
      <c r="O684" s="92"/>
      <c r="P684" s="228">
        <f>O684*H684</f>
        <v>0</v>
      </c>
      <c r="Q684" s="228">
        <v>0.00050000000000000001</v>
      </c>
      <c r="R684" s="228">
        <f>Q684*H684</f>
        <v>0.074624999999999997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206</v>
      </c>
      <c r="AT684" s="230" t="s">
        <v>130</v>
      </c>
      <c r="AU684" s="230" t="s">
        <v>89</v>
      </c>
      <c r="AY684" s="18" t="s">
        <v>127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87</v>
      </c>
      <c r="BK684" s="231">
        <f>ROUND(I684*H684,2)</f>
        <v>0</v>
      </c>
      <c r="BL684" s="18" t="s">
        <v>206</v>
      </c>
      <c r="BM684" s="230" t="s">
        <v>2085</v>
      </c>
    </row>
    <row r="685" s="2" customFormat="1">
      <c r="A685" s="39"/>
      <c r="B685" s="40"/>
      <c r="C685" s="41"/>
      <c r="D685" s="232" t="s">
        <v>136</v>
      </c>
      <c r="E685" s="41"/>
      <c r="F685" s="233" t="s">
        <v>1739</v>
      </c>
      <c r="G685" s="41"/>
      <c r="H685" s="41"/>
      <c r="I685" s="234"/>
      <c r="J685" s="41"/>
      <c r="K685" s="41"/>
      <c r="L685" s="45"/>
      <c r="M685" s="235"/>
      <c r="N685" s="236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136</v>
      </c>
      <c r="AU685" s="18" t="s">
        <v>89</v>
      </c>
    </row>
    <row r="686" s="13" customFormat="1">
      <c r="A686" s="13"/>
      <c r="B686" s="237"/>
      <c r="C686" s="238"/>
      <c r="D686" s="232" t="s">
        <v>138</v>
      </c>
      <c r="E686" s="239" t="s">
        <v>1</v>
      </c>
      <c r="F686" s="240" t="s">
        <v>2060</v>
      </c>
      <c r="G686" s="238"/>
      <c r="H686" s="241">
        <v>20.300000000000001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138</v>
      </c>
      <c r="AU686" s="247" t="s">
        <v>89</v>
      </c>
      <c r="AV686" s="13" t="s">
        <v>89</v>
      </c>
      <c r="AW686" s="13" t="s">
        <v>34</v>
      </c>
      <c r="AX686" s="13" t="s">
        <v>79</v>
      </c>
      <c r="AY686" s="247" t="s">
        <v>127</v>
      </c>
    </row>
    <row r="687" s="13" customFormat="1">
      <c r="A687" s="13"/>
      <c r="B687" s="237"/>
      <c r="C687" s="238"/>
      <c r="D687" s="232" t="s">
        <v>138</v>
      </c>
      <c r="E687" s="239" t="s">
        <v>1</v>
      </c>
      <c r="F687" s="240" t="s">
        <v>2061</v>
      </c>
      <c r="G687" s="238"/>
      <c r="H687" s="241">
        <v>15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138</v>
      </c>
      <c r="AU687" s="247" t="s">
        <v>89</v>
      </c>
      <c r="AV687" s="13" t="s">
        <v>89</v>
      </c>
      <c r="AW687" s="13" t="s">
        <v>34</v>
      </c>
      <c r="AX687" s="13" t="s">
        <v>79</v>
      </c>
      <c r="AY687" s="247" t="s">
        <v>127</v>
      </c>
    </row>
    <row r="688" s="13" customFormat="1">
      <c r="A688" s="13"/>
      <c r="B688" s="237"/>
      <c r="C688" s="238"/>
      <c r="D688" s="232" t="s">
        <v>138</v>
      </c>
      <c r="E688" s="239" t="s">
        <v>1</v>
      </c>
      <c r="F688" s="240" t="s">
        <v>2062</v>
      </c>
      <c r="G688" s="238"/>
      <c r="H688" s="241">
        <v>18.800000000000001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138</v>
      </c>
      <c r="AU688" s="247" t="s">
        <v>89</v>
      </c>
      <c r="AV688" s="13" t="s">
        <v>89</v>
      </c>
      <c r="AW688" s="13" t="s">
        <v>34</v>
      </c>
      <c r="AX688" s="13" t="s">
        <v>79</v>
      </c>
      <c r="AY688" s="247" t="s">
        <v>127</v>
      </c>
    </row>
    <row r="689" s="13" customFormat="1">
      <c r="A689" s="13"/>
      <c r="B689" s="237"/>
      <c r="C689" s="238"/>
      <c r="D689" s="232" t="s">
        <v>138</v>
      </c>
      <c r="E689" s="239" t="s">
        <v>1</v>
      </c>
      <c r="F689" s="240" t="s">
        <v>2086</v>
      </c>
      <c r="G689" s="238"/>
      <c r="H689" s="241">
        <v>10.800000000000001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138</v>
      </c>
      <c r="AU689" s="247" t="s">
        <v>89</v>
      </c>
      <c r="AV689" s="13" t="s">
        <v>89</v>
      </c>
      <c r="AW689" s="13" t="s">
        <v>34</v>
      </c>
      <c r="AX689" s="13" t="s">
        <v>79</v>
      </c>
      <c r="AY689" s="247" t="s">
        <v>127</v>
      </c>
    </row>
    <row r="690" s="13" customFormat="1">
      <c r="A690" s="13"/>
      <c r="B690" s="237"/>
      <c r="C690" s="238"/>
      <c r="D690" s="232" t="s">
        <v>138</v>
      </c>
      <c r="E690" s="239" t="s">
        <v>1</v>
      </c>
      <c r="F690" s="240" t="s">
        <v>2063</v>
      </c>
      <c r="G690" s="238"/>
      <c r="H690" s="241">
        <v>10.300000000000001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138</v>
      </c>
      <c r="AU690" s="247" t="s">
        <v>89</v>
      </c>
      <c r="AV690" s="13" t="s">
        <v>89</v>
      </c>
      <c r="AW690" s="13" t="s">
        <v>34</v>
      </c>
      <c r="AX690" s="13" t="s">
        <v>79</v>
      </c>
      <c r="AY690" s="247" t="s">
        <v>127</v>
      </c>
    </row>
    <row r="691" s="13" customFormat="1">
      <c r="A691" s="13"/>
      <c r="B691" s="237"/>
      <c r="C691" s="238"/>
      <c r="D691" s="232" t="s">
        <v>138</v>
      </c>
      <c r="E691" s="239" t="s">
        <v>1</v>
      </c>
      <c r="F691" s="240" t="s">
        <v>2087</v>
      </c>
      <c r="G691" s="238"/>
      <c r="H691" s="241">
        <v>16.199999999999999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138</v>
      </c>
      <c r="AU691" s="247" t="s">
        <v>89</v>
      </c>
      <c r="AV691" s="13" t="s">
        <v>89</v>
      </c>
      <c r="AW691" s="13" t="s">
        <v>34</v>
      </c>
      <c r="AX691" s="13" t="s">
        <v>79</v>
      </c>
      <c r="AY691" s="247" t="s">
        <v>127</v>
      </c>
    </row>
    <row r="692" s="13" customFormat="1">
      <c r="A692" s="13"/>
      <c r="B692" s="237"/>
      <c r="C692" s="238"/>
      <c r="D692" s="232" t="s">
        <v>138</v>
      </c>
      <c r="E692" s="239" t="s">
        <v>1</v>
      </c>
      <c r="F692" s="240" t="s">
        <v>2088</v>
      </c>
      <c r="G692" s="238"/>
      <c r="H692" s="241">
        <v>16.899999999999999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138</v>
      </c>
      <c r="AU692" s="247" t="s">
        <v>89</v>
      </c>
      <c r="AV692" s="13" t="s">
        <v>89</v>
      </c>
      <c r="AW692" s="13" t="s">
        <v>34</v>
      </c>
      <c r="AX692" s="13" t="s">
        <v>79</v>
      </c>
      <c r="AY692" s="247" t="s">
        <v>127</v>
      </c>
    </row>
    <row r="693" s="13" customFormat="1">
      <c r="A693" s="13"/>
      <c r="B693" s="237"/>
      <c r="C693" s="238"/>
      <c r="D693" s="232" t="s">
        <v>138</v>
      </c>
      <c r="E693" s="239" t="s">
        <v>1</v>
      </c>
      <c r="F693" s="240" t="s">
        <v>2089</v>
      </c>
      <c r="G693" s="238"/>
      <c r="H693" s="241">
        <v>7.7000000000000002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7" t="s">
        <v>138</v>
      </c>
      <c r="AU693" s="247" t="s">
        <v>89</v>
      </c>
      <c r="AV693" s="13" t="s">
        <v>89</v>
      </c>
      <c r="AW693" s="13" t="s">
        <v>34</v>
      </c>
      <c r="AX693" s="13" t="s">
        <v>79</v>
      </c>
      <c r="AY693" s="247" t="s">
        <v>127</v>
      </c>
    </row>
    <row r="694" s="13" customFormat="1">
      <c r="A694" s="13"/>
      <c r="B694" s="237"/>
      <c r="C694" s="238"/>
      <c r="D694" s="232" t="s">
        <v>138</v>
      </c>
      <c r="E694" s="239" t="s">
        <v>1</v>
      </c>
      <c r="F694" s="240" t="s">
        <v>2064</v>
      </c>
      <c r="G694" s="238"/>
      <c r="H694" s="241">
        <v>9.5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138</v>
      </c>
      <c r="AU694" s="247" t="s">
        <v>89</v>
      </c>
      <c r="AV694" s="13" t="s">
        <v>89</v>
      </c>
      <c r="AW694" s="13" t="s">
        <v>34</v>
      </c>
      <c r="AX694" s="13" t="s">
        <v>79</v>
      </c>
      <c r="AY694" s="247" t="s">
        <v>127</v>
      </c>
    </row>
    <row r="695" s="13" customFormat="1">
      <c r="A695" s="13"/>
      <c r="B695" s="237"/>
      <c r="C695" s="238"/>
      <c r="D695" s="232" t="s">
        <v>138</v>
      </c>
      <c r="E695" s="239" t="s">
        <v>1</v>
      </c>
      <c r="F695" s="240" t="s">
        <v>2090</v>
      </c>
      <c r="G695" s="238"/>
      <c r="H695" s="241">
        <v>12.5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138</v>
      </c>
      <c r="AU695" s="247" t="s">
        <v>89</v>
      </c>
      <c r="AV695" s="13" t="s">
        <v>89</v>
      </c>
      <c r="AW695" s="13" t="s">
        <v>34</v>
      </c>
      <c r="AX695" s="13" t="s">
        <v>79</v>
      </c>
      <c r="AY695" s="247" t="s">
        <v>127</v>
      </c>
    </row>
    <row r="696" s="13" customFormat="1">
      <c r="A696" s="13"/>
      <c r="B696" s="237"/>
      <c r="C696" s="238"/>
      <c r="D696" s="232" t="s">
        <v>138</v>
      </c>
      <c r="E696" s="239" t="s">
        <v>1</v>
      </c>
      <c r="F696" s="240" t="s">
        <v>2091</v>
      </c>
      <c r="G696" s="238"/>
      <c r="H696" s="241">
        <v>7.1749999999999998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7" t="s">
        <v>138</v>
      </c>
      <c r="AU696" s="247" t="s">
        <v>89</v>
      </c>
      <c r="AV696" s="13" t="s">
        <v>89</v>
      </c>
      <c r="AW696" s="13" t="s">
        <v>34</v>
      </c>
      <c r="AX696" s="13" t="s">
        <v>79</v>
      </c>
      <c r="AY696" s="247" t="s">
        <v>127</v>
      </c>
    </row>
    <row r="697" s="13" customFormat="1">
      <c r="A697" s="13"/>
      <c r="B697" s="237"/>
      <c r="C697" s="238"/>
      <c r="D697" s="232" t="s">
        <v>138</v>
      </c>
      <c r="E697" s="239" t="s">
        <v>1</v>
      </c>
      <c r="F697" s="240" t="s">
        <v>2092</v>
      </c>
      <c r="G697" s="238"/>
      <c r="H697" s="241">
        <v>4.0750000000000002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138</v>
      </c>
      <c r="AU697" s="247" t="s">
        <v>89</v>
      </c>
      <c r="AV697" s="13" t="s">
        <v>89</v>
      </c>
      <c r="AW697" s="13" t="s">
        <v>34</v>
      </c>
      <c r="AX697" s="13" t="s">
        <v>79</v>
      </c>
      <c r="AY697" s="247" t="s">
        <v>127</v>
      </c>
    </row>
    <row r="698" s="14" customFormat="1">
      <c r="A698" s="14"/>
      <c r="B698" s="248"/>
      <c r="C698" s="249"/>
      <c r="D698" s="232" t="s">
        <v>138</v>
      </c>
      <c r="E698" s="250" t="s">
        <v>1</v>
      </c>
      <c r="F698" s="251" t="s">
        <v>176</v>
      </c>
      <c r="G698" s="249"/>
      <c r="H698" s="252">
        <v>149.25</v>
      </c>
      <c r="I698" s="253"/>
      <c r="J698" s="249"/>
      <c r="K698" s="249"/>
      <c r="L698" s="254"/>
      <c r="M698" s="255"/>
      <c r="N698" s="256"/>
      <c r="O698" s="256"/>
      <c r="P698" s="256"/>
      <c r="Q698" s="256"/>
      <c r="R698" s="256"/>
      <c r="S698" s="256"/>
      <c r="T698" s="25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8" t="s">
        <v>138</v>
      </c>
      <c r="AU698" s="258" t="s">
        <v>89</v>
      </c>
      <c r="AV698" s="14" t="s">
        <v>134</v>
      </c>
      <c r="AW698" s="14" t="s">
        <v>34</v>
      </c>
      <c r="AX698" s="14" t="s">
        <v>87</v>
      </c>
      <c r="AY698" s="258" t="s">
        <v>127</v>
      </c>
    </row>
    <row r="699" s="2" customFormat="1" ht="16.5" customHeight="1">
      <c r="A699" s="39"/>
      <c r="B699" s="40"/>
      <c r="C699" s="219" t="s">
        <v>1064</v>
      </c>
      <c r="D699" s="219" t="s">
        <v>130</v>
      </c>
      <c r="E699" s="220" t="s">
        <v>1747</v>
      </c>
      <c r="F699" s="221" t="s">
        <v>1748</v>
      </c>
      <c r="G699" s="222" t="s">
        <v>213</v>
      </c>
      <c r="H699" s="223">
        <v>74.400000000000006</v>
      </c>
      <c r="I699" s="224"/>
      <c r="J699" s="225">
        <f>ROUND(I699*H699,2)</f>
        <v>0</v>
      </c>
      <c r="K699" s="221" t="s">
        <v>1</v>
      </c>
      <c r="L699" s="45"/>
      <c r="M699" s="226" t="s">
        <v>1</v>
      </c>
      <c r="N699" s="227" t="s">
        <v>44</v>
      </c>
      <c r="O699" s="92"/>
      <c r="P699" s="228">
        <f>O699*H699</f>
        <v>0</v>
      </c>
      <c r="Q699" s="228">
        <v>3.0000000000000001E-05</v>
      </c>
      <c r="R699" s="228">
        <f>Q699*H699</f>
        <v>0.002232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206</v>
      </c>
      <c r="AT699" s="230" t="s">
        <v>130</v>
      </c>
      <c r="AU699" s="230" t="s">
        <v>89</v>
      </c>
      <c r="AY699" s="18" t="s">
        <v>127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87</v>
      </c>
      <c r="BK699" s="231">
        <f>ROUND(I699*H699,2)</f>
        <v>0</v>
      </c>
      <c r="BL699" s="18" t="s">
        <v>206</v>
      </c>
      <c r="BM699" s="230" t="s">
        <v>2093</v>
      </c>
    </row>
    <row r="700" s="2" customFormat="1">
      <c r="A700" s="39"/>
      <c r="B700" s="40"/>
      <c r="C700" s="41"/>
      <c r="D700" s="232" t="s">
        <v>136</v>
      </c>
      <c r="E700" s="41"/>
      <c r="F700" s="233" t="s">
        <v>1750</v>
      </c>
      <c r="G700" s="41"/>
      <c r="H700" s="41"/>
      <c r="I700" s="234"/>
      <c r="J700" s="41"/>
      <c r="K700" s="41"/>
      <c r="L700" s="45"/>
      <c r="M700" s="235"/>
      <c r="N700" s="23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136</v>
      </c>
      <c r="AU700" s="18" t="s">
        <v>89</v>
      </c>
    </row>
    <row r="701" s="13" customFormat="1">
      <c r="A701" s="13"/>
      <c r="B701" s="237"/>
      <c r="C701" s="238"/>
      <c r="D701" s="232" t="s">
        <v>138</v>
      </c>
      <c r="E701" s="239" t="s">
        <v>1</v>
      </c>
      <c r="F701" s="240" t="s">
        <v>2094</v>
      </c>
      <c r="G701" s="238"/>
      <c r="H701" s="241">
        <v>9.5999999999999996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138</v>
      </c>
      <c r="AU701" s="247" t="s">
        <v>89</v>
      </c>
      <c r="AV701" s="13" t="s">
        <v>89</v>
      </c>
      <c r="AW701" s="13" t="s">
        <v>34</v>
      </c>
      <c r="AX701" s="13" t="s">
        <v>79</v>
      </c>
      <c r="AY701" s="247" t="s">
        <v>127</v>
      </c>
    </row>
    <row r="702" s="13" customFormat="1">
      <c r="A702" s="13"/>
      <c r="B702" s="237"/>
      <c r="C702" s="238"/>
      <c r="D702" s="232" t="s">
        <v>138</v>
      </c>
      <c r="E702" s="239" t="s">
        <v>1</v>
      </c>
      <c r="F702" s="240" t="s">
        <v>2095</v>
      </c>
      <c r="G702" s="238"/>
      <c r="H702" s="241">
        <v>14.4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7" t="s">
        <v>138</v>
      </c>
      <c r="AU702" s="247" t="s">
        <v>89</v>
      </c>
      <c r="AV702" s="13" t="s">
        <v>89</v>
      </c>
      <c r="AW702" s="13" t="s">
        <v>34</v>
      </c>
      <c r="AX702" s="13" t="s">
        <v>79</v>
      </c>
      <c r="AY702" s="247" t="s">
        <v>127</v>
      </c>
    </row>
    <row r="703" s="13" customFormat="1">
      <c r="A703" s="13"/>
      <c r="B703" s="237"/>
      <c r="C703" s="238"/>
      <c r="D703" s="232" t="s">
        <v>138</v>
      </c>
      <c r="E703" s="239" t="s">
        <v>1</v>
      </c>
      <c r="F703" s="240" t="s">
        <v>2096</v>
      </c>
      <c r="G703" s="238"/>
      <c r="H703" s="241">
        <v>12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138</v>
      </c>
      <c r="AU703" s="247" t="s">
        <v>89</v>
      </c>
      <c r="AV703" s="13" t="s">
        <v>89</v>
      </c>
      <c r="AW703" s="13" t="s">
        <v>34</v>
      </c>
      <c r="AX703" s="13" t="s">
        <v>79</v>
      </c>
      <c r="AY703" s="247" t="s">
        <v>127</v>
      </c>
    </row>
    <row r="704" s="13" customFormat="1">
      <c r="A704" s="13"/>
      <c r="B704" s="237"/>
      <c r="C704" s="238"/>
      <c r="D704" s="232" t="s">
        <v>138</v>
      </c>
      <c r="E704" s="239" t="s">
        <v>1</v>
      </c>
      <c r="F704" s="240" t="s">
        <v>2097</v>
      </c>
      <c r="G704" s="238"/>
      <c r="H704" s="241">
        <v>9.5999999999999996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138</v>
      </c>
      <c r="AU704" s="247" t="s">
        <v>89</v>
      </c>
      <c r="AV704" s="13" t="s">
        <v>89</v>
      </c>
      <c r="AW704" s="13" t="s">
        <v>34</v>
      </c>
      <c r="AX704" s="13" t="s">
        <v>79</v>
      </c>
      <c r="AY704" s="247" t="s">
        <v>127</v>
      </c>
    </row>
    <row r="705" s="13" customFormat="1">
      <c r="A705" s="13"/>
      <c r="B705" s="237"/>
      <c r="C705" s="238"/>
      <c r="D705" s="232" t="s">
        <v>138</v>
      </c>
      <c r="E705" s="239" t="s">
        <v>1</v>
      </c>
      <c r="F705" s="240" t="s">
        <v>2098</v>
      </c>
      <c r="G705" s="238"/>
      <c r="H705" s="241">
        <v>9.5999999999999996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138</v>
      </c>
      <c r="AU705" s="247" t="s">
        <v>89</v>
      </c>
      <c r="AV705" s="13" t="s">
        <v>89</v>
      </c>
      <c r="AW705" s="13" t="s">
        <v>34</v>
      </c>
      <c r="AX705" s="13" t="s">
        <v>79</v>
      </c>
      <c r="AY705" s="247" t="s">
        <v>127</v>
      </c>
    </row>
    <row r="706" s="13" customFormat="1">
      <c r="A706" s="13"/>
      <c r="B706" s="237"/>
      <c r="C706" s="238"/>
      <c r="D706" s="232" t="s">
        <v>138</v>
      </c>
      <c r="E706" s="239" t="s">
        <v>1</v>
      </c>
      <c r="F706" s="240" t="s">
        <v>2099</v>
      </c>
      <c r="G706" s="238"/>
      <c r="H706" s="241">
        <v>9.5999999999999996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138</v>
      </c>
      <c r="AU706" s="247" t="s">
        <v>89</v>
      </c>
      <c r="AV706" s="13" t="s">
        <v>89</v>
      </c>
      <c r="AW706" s="13" t="s">
        <v>34</v>
      </c>
      <c r="AX706" s="13" t="s">
        <v>79</v>
      </c>
      <c r="AY706" s="247" t="s">
        <v>127</v>
      </c>
    </row>
    <row r="707" s="13" customFormat="1">
      <c r="A707" s="13"/>
      <c r="B707" s="237"/>
      <c r="C707" s="238"/>
      <c r="D707" s="232" t="s">
        <v>138</v>
      </c>
      <c r="E707" s="239" t="s">
        <v>1</v>
      </c>
      <c r="F707" s="240" t="s">
        <v>2100</v>
      </c>
      <c r="G707" s="238"/>
      <c r="H707" s="241">
        <v>9.5999999999999996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138</v>
      </c>
      <c r="AU707" s="247" t="s">
        <v>89</v>
      </c>
      <c r="AV707" s="13" t="s">
        <v>89</v>
      </c>
      <c r="AW707" s="13" t="s">
        <v>34</v>
      </c>
      <c r="AX707" s="13" t="s">
        <v>79</v>
      </c>
      <c r="AY707" s="247" t="s">
        <v>127</v>
      </c>
    </row>
    <row r="708" s="14" customFormat="1">
      <c r="A708" s="14"/>
      <c r="B708" s="248"/>
      <c r="C708" s="249"/>
      <c r="D708" s="232" t="s">
        <v>138</v>
      </c>
      <c r="E708" s="250" t="s">
        <v>1</v>
      </c>
      <c r="F708" s="251" t="s">
        <v>176</v>
      </c>
      <c r="G708" s="249"/>
      <c r="H708" s="252">
        <v>74.399999999999991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8" t="s">
        <v>138</v>
      </c>
      <c r="AU708" s="258" t="s">
        <v>89</v>
      </c>
      <c r="AV708" s="14" t="s">
        <v>134</v>
      </c>
      <c r="AW708" s="14" t="s">
        <v>34</v>
      </c>
      <c r="AX708" s="14" t="s">
        <v>87</v>
      </c>
      <c r="AY708" s="258" t="s">
        <v>127</v>
      </c>
    </row>
    <row r="709" s="2" customFormat="1">
      <c r="A709" s="39"/>
      <c r="B709" s="40"/>
      <c r="C709" s="219" t="s">
        <v>1070</v>
      </c>
      <c r="D709" s="219" t="s">
        <v>130</v>
      </c>
      <c r="E709" s="220" t="s">
        <v>1755</v>
      </c>
      <c r="F709" s="221" t="s">
        <v>1756</v>
      </c>
      <c r="G709" s="222" t="s">
        <v>144</v>
      </c>
      <c r="H709" s="223">
        <v>3.3679999999999999</v>
      </c>
      <c r="I709" s="224"/>
      <c r="J709" s="225">
        <f>ROUND(I709*H709,2)</f>
        <v>0</v>
      </c>
      <c r="K709" s="221" t="s">
        <v>1</v>
      </c>
      <c r="L709" s="45"/>
      <c r="M709" s="226" t="s">
        <v>1</v>
      </c>
      <c r="N709" s="227" t="s">
        <v>44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206</v>
      </c>
      <c r="AT709" s="230" t="s">
        <v>130</v>
      </c>
      <c r="AU709" s="230" t="s">
        <v>89</v>
      </c>
      <c r="AY709" s="18" t="s">
        <v>127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87</v>
      </c>
      <c r="BK709" s="231">
        <f>ROUND(I709*H709,2)</f>
        <v>0</v>
      </c>
      <c r="BL709" s="18" t="s">
        <v>206</v>
      </c>
      <c r="BM709" s="230" t="s">
        <v>2101</v>
      </c>
    </row>
    <row r="710" s="2" customFormat="1">
      <c r="A710" s="39"/>
      <c r="B710" s="40"/>
      <c r="C710" s="41"/>
      <c r="D710" s="232" t="s">
        <v>136</v>
      </c>
      <c r="E710" s="41"/>
      <c r="F710" s="233" t="s">
        <v>1758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136</v>
      </c>
      <c r="AU710" s="18" t="s">
        <v>89</v>
      </c>
    </row>
    <row r="711" s="12" customFormat="1" ht="22.8" customHeight="1">
      <c r="A711" s="12"/>
      <c r="B711" s="203"/>
      <c r="C711" s="204"/>
      <c r="D711" s="205" t="s">
        <v>78</v>
      </c>
      <c r="E711" s="217" t="s">
        <v>1772</v>
      </c>
      <c r="F711" s="217" t="s">
        <v>1773</v>
      </c>
      <c r="G711" s="204"/>
      <c r="H711" s="204"/>
      <c r="I711" s="207"/>
      <c r="J711" s="218">
        <f>BK711</f>
        <v>0</v>
      </c>
      <c r="K711" s="204"/>
      <c r="L711" s="209"/>
      <c r="M711" s="210"/>
      <c r="N711" s="211"/>
      <c r="O711" s="211"/>
      <c r="P711" s="212">
        <f>SUM(P712:P768)</f>
        <v>0</v>
      </c>
      <c r="Q711" s="211"/>
      <c r="R711" s="212">
        <f>SUM(R712:R768)</f>
        <v>0.13966472999999999</v>
      </c>
      <c r="S711" s="211"/>
      <c r="T711" s="213">
        <f>SUM(T712:T768)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4" t="s">
        <v>89</v>
      </c>
      <c r="AT711" s="215" t="s">
        <v>78</v>
      </c>
      <c r="AU711" s="215" t="s">
        <v>87</v>
      </c>
      <c r="AY711" s="214" t="s">
        <v>127</v>
      </c>
      <c r="BK711" s="216">
        <f>SUM(BK712:BK768)</f>
        <v>0</v>
      </c>
    </row>
    <row r="712" s="2" customFormat="1">
      <c r="A712" s="39"/>
      <c r="B712" s="40"/>
      <c r="C712" s="219" t="s">
        <v>1075</v>
      </c>
      <c r="D712" s="219" t="s">
        <v>130</v>
      </c>
      <c r="E712" s="220" t="s">
        <v>1775</v>
      </c>
      <c r="F712" s="221" t="s">
        <v>1776</v>
      </c>
      <c r="G712" s="222" t="s">
        <v>205</v>
      </c>
      <c r="H712" s="223">
        <v>297.15899999999999</v>
      </c>
      <c r="I712" s="224"/>
      <c r="J712" s="225">
        <f>ROUND(I712*H712,2)</f>
        <v>0</v>
      </c>
      <c r="K712" s="221" t="s">
        <v>1</v>
      </c>
      <c r="L712" s="45"/>
      <c r="M712" s="226" t="s">
        <v>1</v>
      </c>
      <c r="N712" s="227" t="s">
        <v>44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206</v>
      </c>
      <c r="AT712" s="230" t="s">
        <v>130</v>
      </c>
      <c r="AU712" s="230" t="s">
        <v>89</v>
      </c>
      <c r="AY712" s="18" t="s">
        <v>127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87</v>
      </c>
      <c r="BK712" s="231">
        <f>ROUND(I712*H712,2)</f>
        <v>0</v>
      </c>
      <c r="BL712" s="18" t="s">
        <v>206</v>
      </c>
      <c r="BM712" s="230" t="s">
        <v>2102</v>
      </c>
    </row>
    <row r="713" s="2" customFormat="1">
      <c r="A713" s="39"/>
      <c r="B713" s="40"/>
      <c r="C713" s="41"/>
      <c r="D713" s="232" t="s">
        <v>136</v>
      </c>
      <c r="E713" s="41"/>
      <c r="F713" s="233" t="s">
        <v>1778</v>
      </c>
      <c r="G713" s="41"/>
      <c r="H713" s="41"/>
      <c r="I713" s="234"/>
      <c r="J713" s="41"/>
      <c r="K713" s="41"/>
      <c r="L713" s="45"/>
      <c r="M713" s="235"/>
      <c r="N713" s="236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136</v>
      </c>
      <c r="AU713" s="18" t="s">
        <v>89</v>
      </c>
    </row>
    <row r="714" s="13" customFormat="1">
      <c r="A714" s="13"/>
      <c r="B714" s="237"/>
      <c r="C714" s="238"/>
      <c r="D714" s="232" t="s">
        <v>138</v>
      </c>
      <c r="E714" s="239" t="s">
        <v>1</v>
      </c>
      <c r="F714" s="240" t="s">
        <v>1908</v>
      </c>
      <c r="G714" s="238"/>
      <c r="H714" s="241">
        <v>54.409999999999997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138</v>
      </c>
      <c r="AU714" s="247" t="s">
        <v>89</v>
      </c>
      <c r="AV714" s="13" t="s">
        <v>89</v>
      </c>
      <c r="AW714" s="13" t="s">
        <v>34</v>
      </c>
      <c r="AX714" s="13" t="s">
        <v>79</v>
      </c>
      <c r="AY714" s="247" t="s">
        <v>127</v>
      </c>
    </row>
    <row r="715" s="13" customFormat="1">
      <c r="A715" s="13"/>
      <c r="B715" s="237"/>
      <c r="C715" s="238"/>
      <c r="D715" s="232" t="s">
        <v>138</v>
      </c>
      <c r="E715" s="239" t="s">
        <v>1</v>
      </c>
      <c r="F715" s="240" t="s">
        <v>1909</v>
      </c>
      <c r="G715" s="238"/>
      <c r="H715" s="241">
        <v>47.253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138</v>
      </c>
      <c r="AU715" s="247" t="s">
        <v>89</v>
      </c>
      <c r="AV715" s="13" t="s">
        <v>89</v>
      </c>
      <c r="AW715" s="13" t="s">
        <v>34</v>
      </c>
      <c r="AX715" s="13" t="s">
        <v>79</v>
      </c>
      <c r="AY715" s="247" t="s">
        <v>127</v>
      </c>
    </row>
    <row r="716" s="13" customFormat="1">
      <c r="A716" s="13"/>
      <c r="B716" s="237"/>
      <c r="C716" s="238"/>
      <c r="D716" s="232" t="s">
        <v>138</v>
      </c>
      <c r="E716" s="239" t="s">
        <v>1</v>
      </c>
      <c r="F716" s="240" t="s">
        <v>1910</v>
      </c>
      <c r="G716" s="238"/>
      <c r="H716" s="241">
        <v>53.723999999999997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138</v>
      </c>
      <c r="AU716" s="247" t="s">
        <v>89</v>
      </c>
      <c r="AV716" s="13" t="s">
        <v>89</v>
      </c>
      <c r="AW716" s="13" t="s">
        <v>34</v>
      </c>
      <c r="AX716" s="13" t="s">
        <v>79</v>
      </c>
      <c r="AY716" s="247" t="s">
        <v>127</v>
      </c>
    </row>
    <row r="717" s="13" customFormat="1">
      <c r="A717" s="13"/>
      <c r="B717" s="237"/>
      <c r="C717" s="238"/>
      <c r="D717" s="232" t="s">
        <v>138</v>
      </c>
      <c r="E717" s="239" t="s">
        <v>1</v>
      </c>
      <c r="F717" s="240" t="s">
        <v>1911</v>
      </c>
      <c r="G717" s="238"/>
      <c r="H717" s="241">
        <v>9.7200000000000006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138</v>
      </c>
      <c r="AU717" s="247" t="s">
        <v>89</v>
      </c>
      <c r="AV717" s="13" t="s">
        <v>89</v>
      </c>
      <c r="AW717" s="13" t="s">
        <v>34</v>
      </c>
      <c r="AX717" s="13" t="s">
        <v>79</v>
      </c>
      <c r="AY717" s="247" t="s">
        <v>127</v>
      </c>
    </row>
    <row r="718" s="13" customFormat="1">
      <c r="A718" s="13"/>
      <c r="B718" s="237"/>
      <c r="C718" s="238"/>
      <c r="D718" s="232" t="s">
        <v>138</v>
      </c>
      <c r="E718" s="239" t="s">
        <v>1</v>
      </c>
      <c r="F718" s="240" t="s">
        <v>1912</v>
      </c>
      <c r="G718" s="238"/>
      <c r="H718" s="241">
        <v>31.724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138</v>
      </c>
      <c r="AU718" s="247" t="s">
        <v>89</v>
      </c>
      <c r="AV718" s="13" t="s">
        <v>89</v>
      </c>
      <c r="AW718" s="13" t="s">
        <v>34</v>
      </c>
      <c r="AX718" s="13" t="s">
        <v>79</v>
      </c>
      <c r="AY718" s="247" t="s">
        <v>127</v>
      </c>
    </row>
    <row r="719" s="13" customFormat="1">
      <c r="A719" s="13"/>
      <c r="B719" s="237"/>
      <c r="C719" s="238"/>
      <c r="D719" s="232" t="s">
        <v>138</v>
      </c>
      <c r="E719" s="239" t="s">
        <v>1</v>
      </c>
      <c r="F719" s="240" t="s">
        <v>1913</v>
      </c>
      <c r="G719" s="238"/>
      <c r="H719" s="241">
        <v>14.58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138</v>
      </c>
      <c r="AU719" s="247" t="s">
        <v>89</v>
      </c>
      <c r="AV719" s="13" t="s">
        <v>89</v>
      </c>
      <c r="AW719" s="13" t="s">
        <v>34</v>
      </c>
      <c r="AX719" s="13" t="s">
        <v>79</v>
      </c>
      <c r="AY719" s="247" t="s">
        <v>127</v>
      </c>
    </row>
    <row r="720" s="13" customFormat="1">
      <c r="A720" s="13"/>
      <c r="B720" s="237"/>
      <c r="C720" s="238"/>
      <c r="D720" s="232" t="s">
        <v>138</v>
      </c>
      <c r="E720" s="239" t="s">
        <v>1</v>
      </c>
      <c r="F720" s="240" t="s">
        <v>1914</v>
      </c>
      <c r="G720" s="238"/>
      <c r="H720" s="241">
        <v>15.210000000000001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138</v>
      </c>
      <c r="AU720" s="247" t="s">
        <v>89</v>
      </c>
      <c r="AV720" s="13" t="s">
        <v>89</v>
      </c>
      <c r="AW720" s="13" t="s">
        <v>34</v>
      </c>
      <c r="AX720" s="13" t="s">
        <v>79</v>
      </c>
      <c r="AY720" s="247" t="s">
        <v>127</v>
      </c>
    </row>
    <row r="721" s="13" customFormat="1">
      <c r="A721" s="13"/>
      <c r="B721" s="237"/>
      <c r="C721" s="238"/>
      <c r="D721" s="232" t="s">
        <v>138</v>
      </c>
      <c r="E721" s="239" t="s">
        <v>1</v>
      </c>
      <c r="F721" s="240" t="s">
        <v>1915</v>
      </c>
      <c r="G721" s="238"/>
      <c r="H721" s="241">
        <v>6.9299999999999997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138</v>
      </c>
      <c r="AU721" s="247" t="s">
        <v>89</v>
      </c>
      <c r="AV721" s="13" t="s">
        <v>89</v>
      </c>
      <c r="AW721" s="13" t="s">
        <v>34</v>
      </c>
      <c r="AX721" s="13" t="s">
        <v>79</v>
      </c>
      <c r="AY721" s="247" t="s">
        <v>127</v>
      </c>
    </row>
    <row r="722" s="13" customFormat="1">
      <c r="A722" s="13"/>
      <c r="B722" s="237"/>
      <c r="C722" s="238"/>
      <c r="D722" s="232" t="s">
        <v>138</v>
      </c>
      <c r="E722" s="239" t="s">
        <v>1</v>
      </c>
      <c r="F722" s="240" t="s">
        <v>1916</v>
      </c>
      <c r="G722" s="238"/>
      <c r="H722" s="241">
        <v>27.75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138</v>
      </c>
      <c r="AU722" s="247" t="s">
        <v>89</v>
      </c>
      <c r="AV722" s="13" t="s">
        <v>89</v>
      </c>
      <c r="AW722" s="13" t="s">
        <v>34</v>
      </c>
      <c r="AX722" s="13" t="s">
        <v>79</v>
      </c>
      <c r="AY722" s="247" t="s">
        <v>127</v>
      </c>
    </row>
    <row r="723" s="13" customFormat="1">
      <c r="A723" s="13"/>
      <c r="B723" s="237"/>
      <c r="C723" s="238"/>
      <c r="D723" s="232" t="s">
        <v>138</v>
      </c>
      <c r="E723" s="239" t="s">
        <v>1</v>
      </c>
      <c r="F723" s="240" t="s">
        <v>1917</v>
      </c>
      <c r="G723" s="238"/>
      <c r="H723" s="241">
        <v>12.6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138</v>
      </c>
      <c r="AU723" s="247" t="s">
        <v>89</v>
      </c>
      <c r="AV723" s="13" t="s">
        <v>89</v>
      </c>
      <c r="AW723" s="13" t="s">
        <v>34</v>
      </c>
      <c r="AX723" s="13" t="s">
        <v>79</v>
      </c>
      <c r="AY723" s="247" t="s">
        <v>127</v>
      </c>
    </row>
    <row r="724" s="13" customFormat="1">
      <c r="A724" s="13"/>
      <c r="B724" s="237"/>
      <c r="C724" s="238"/>
      <c r="D724" s="232" t="s">
        <v>138</v>
      </c>
      <c r="E724" s="239" t="s">
        <v>1</v>
      </c>
      <c r="F724" s="240" t="s">
        <v>1918</v>
      </c>
      <c r="G724" s="238"/>
      <c r="H724" s="241">
        <v>7.0199999999999996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138</v>
      </c>
      <c r="AU724" s="247" t="s">
        <v>89</v>
      </c>
      <c r="AV724" s="13" t="s">
        <v>89</v>
      </c>
      <c r="AW724" s="13" t="s">
        <v>34</v>
      </c>
      <c r="AX724" s="13" t="s">
        <v>79</v>
      </c>
      <c r="AY724" s="247" t="s">
        <v>127</v>
      </c>
    </row>
    <row r="725" s="13" customFormat="1">
      <c r="A725" s="13"/>
      <c r="B725" s="237"/>
      <c r="C725" s="238"/>
      <c r="D725" s="232" t="s">
        <v>138</v>
      </c>
      <c r="E725" s="239" t="s">
        <v>1</v>
      </c>
      <c r="F725" s="240" t="s">
        <v>1919</v>
      </c>
      <c r="G725" s="238"/>
      <c r="H725" s="241">
        <v>4.2300000000000004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138</v>
      </c>
      <c r="AU725" s="247" t="s">
        <v>89</v>
      </c>
      <c r="AV725" s="13" t="s">
        <v>89</v>
      </c>
      <c r="AW725" s="13" t="s">
        <v>34</v>
      </c>
      <c r="AX725" s="13" t="s">
        <v>79</v>
      </c>
      <c r="AY725" s="247" t="s">
        <v>127</v>
      </c>
    </row>
    <row r="726" s="15" customFormat="1">
      <c r="A726" s="15"/>
      <c r="B726" s="262"/>
      <c r="C726" s="263"/>
      <c r="D726" s="232" t="s">
        <v>138</v>
      </c>
      <c r="E726" s="264" t="s">
        <v>1</v>
      </c>
      <c r="F726" s="265" t="s">
        <v>280</v>
      </c>
      <c r="G726" s="263"/>
      <c r="H726" s="266">
        <v>285.15100000000007</v>
      </c>
      <c r="I726" s="267"/>
      <c r="J726" s="263"/>
      <c r="K726" s="263"/>
      <c r="L726" s="268"/>
      <c r="M726" s="269"/>
      <c r="N726" s="270"/>
      <c r="O726" s="270"/>
      <c r="P726" s="270"/>
      <c r="Q726" s="270"/>
      <c r="R726" s="270"/>
      <c r="S726" s="270"/>
      <c r="T726" s="271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2" t="s">
        <v>138</v>
      </c>
      <c r="AU726" s="272" t="s">
        <v>89</v>
      </c>
      <c r="AV726" s="15" t="s">
        <v>147</v>
      </c>
      <c r="AW726" s="15" t="s">
        <v>34</v>
      </c>
      <c r="AX726" s="15" t="s">
        <v>79</v>
      </c>
      <c r="AY726" s="272" t="s">
        <v>127</v>
      </c>
    </row>
    <row r="727" s="13" customFormat="1">
      <c r="A727" s="13"/>
      <c r="B727" s="237"/>
      <c r="C727" s="238"/>
      <c r="D727" s="232" t="s">
        <v>138</v>
      </c>
      <c r="E727" s="239" t="s">
        <v>1</v>
      </c>
      <c r="F727" s="240" t="s">
        <v>1905</v>
      </c>
      <c r="G727" s="238"/>
      <c r="H727" s="241">
        <v>11.063000000000001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7" t="s">
        <v>138</v>
      </c>
      <c r="AU727" s="247" t="s">
        <v>89</v>
      </c>
      <c r="AV727" s="13" t="s">
        <v>89</v>
      </c>
      <c r="AW727" s="13" t="s">
        <v>34</v>
      </c>
      <c r="AX727" s="13" t="s">
        <v>79</v>
      </c>
      <c r="AY727" s="247" t="s">
        <v>127</v>
      </c>
    </row>
    <row r="728" s="13" customFormat="1">
      <c r="A728" s="13"/>
      <c r="B728" s="237"/>
      <c r="C728" s="238"/>
      <c r="D728" s="232" t="s">
        <v>138</v>
      </c>
      <c r="E728" s="239" t="s">
        <v>1</v>
      </c>
      <c r="F728" s="240" t="s">
        <v>1906</v>
      </c>
      <c r="G728" s="238"/>
      <c r="H728" s="241">
        <v>0.94499999999999995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138</v>
      </c>
      <c r="AU728" s="247" t="s">
        <v>89</v>
      </c>
      <c r="AV728" s="13" t="s">
        <v>89</v>
      </c>
      <c r="AW728" s="13" t="s">
        <v>34</v>
      </c>
      <c r="AX728" s="13" t="s">
        <v>79</v>
      </c>
      <c r="AY728" s="247" t="s">
        <v>127</v>
      </c>
    </row>
    <row r="729" s="15" customFormat="1">
      <c r="A729" s="15"/>
      <c r="B729" s="262"/>
      <c r="C729" s="263"/>
      <c r="D729" s="232" t="s">
        <v>138</v>
      </c>
      <c r="E729" s="264" t="s">
        <v>1</v>
      </c>
      <c r="F729" s="265" t="s">
        <v>280</v>
      </c>
      <c r="G729" s="263"/>
      <c r="H729" s="266">
        <v>12.008000000000001</v>
      </c>
      <c r="I729" s="267"/>
      <c r="J729" s="263"/>
      <c r="K729" s="263"/>
      <c r="L729" s="268"/>
      <c r="M729" s="269"/>
      <c r="N729" s="270"/>
      <c r="O729" s="270"/>
      <c r="P729" s="270"/>
      <c r="Q729" s="270"/>
      <c r="R729" s="270"/>
      <c r="S729" s="270"/>
      <c r="T729" s="271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2" t="s">
        <v>138</v>
      </c>
      <c r="AU729" s="272" t="s">
        <v>89</v>
      </c>
      <c r="AV729" s="15" t="s">
        <v>147</v>
      </c>
      <c r="AW729" s="15" t="s">
        <v>34</v>
      </c>
      <c r="AX729" s="15" t="s">
        <v>79</v>
      </c>
      <c r="AY729" s="272" t="s">
        <v>127</v>
      </c>
    </row>
    <row r="730" s="14" customFormat="1">
      <c r="A730" s="14"/>
      <c r="B730" s="248"/>
      <c r="C730" s="249"/>
      <c r="D730" s="232" t="s">
        <v>138</v>
      </c>
      <c r="E730" s="250" t="s">
        <v>1</v>
      </c>
      <c r="F730" s="251" t="s">
        <v>176</v>
      </c>
      <c r="G730" s="249"/>
      <c r="H730" s="252">
        <v>297.15900000000005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8" t="s">
        <v>138</v>
      </c>
      <c r="AU730" s="258" t="s">
        <v>89</v>
      </c>
      <c r="AV730" s="14" t="s">
        <v>134</v>
      </c>
      <c r="AW730" s="14" t="s">
        <v>34</v>
      </c>
      <c r="AX730" s="14" t="s">
        <v>87</v>
      </c>
      <c r="AY730" s="258" t="s">
        <v>127</v>
      </c>
    </row>
    <row r="731" s="2" customFormat="1">
      <c r="A731" s="39"/>
      <c r="B731" s="40"/>
      <c r="C731" s="219" t="s">
        <v>1080</v>
      </c>
      <c r="D731" s="219" t="s">
        <v>130</v>
      </c>
      <c r="E731" s="220" t="s">
        <v>1780</v>
      </c>
      <c r="F731" s="221" t="s">
        <v>1781</v>
      </c>
      <c r="G731" s="222" t="s">
        <v>205</v>
      </c>
      <c r="H731" s="223">
        <v>297.15899999999999</v>
      </c>
      <c r="I731" s="224"/>
      <c r="J731" s="225">
        <f>ROUND(I731*H731,2)</f>
        <v>0</v>
      </c>
      <c r="K731" s="221" t="s">
        <v>1</v>
      </c>
      <c r="L731" s="45"/>
      <c r="M731" s="226" t="s">
        <v>1</v>
      </c>
      <c r="N731" s="227" t="s">
        <v>44</v>
      </c>
      <c r="O731" s="92"/>
      <c r="P731" s="228">
        <f>O731*H731</f>
        <v>0</v>
      </c>
      <c r="Q731" s="228">
        <v>0.00020000000000000001</v>
      </c>
      <c r="R731" s="228">
        <f>Q731*H731</f>
        <v>0.0594318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206</v>
      </c>
      <c r="AT731" s="230" t="s">
        <v>130</v>
      </c>
      <c r="AU731" s="230" t="s">
        <v>89</v>
      </c>
      <c r="AY731" s="18" t="s">
        <v>127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87</v>
      </c>
      <c r="BK731" s="231">
        <f>ROUND(I731*H731,2)</f>
        <v>0</v>
      </c>
      <c r="BL731" s="18" t="s">
        <v>206</v>
      </c>
      <c r="BM731" s="230" t="s">
        <v>2103</v>
      </c>
    </row>
    <row r="732" s="2" customFormat="1">
      <c r="A732" s="39"/>
      <c r="B732" s="40"/>
      <c r="C732" s="41"/>
      <c r="D732" s="232" t="s">
        <v>136</v>
      </c>
      <c r="E732" s="41"/>
      <c r="F732" s="233" t="s">
        <v>1783</v>
      </c>
      <c r="G732" s="41"/>
      <c r="H732" s="41"/>
      <c r="I732" s="234"/>
      <c r="J732" s="41"/>
      <c r="K732" s="41"/>
      <c r="L732" s="45"/>
      <c r="M732" s="235"/>
      <c r="N732" s="236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136</v>
      </c>
      <c r="AU732" s="18" t="s">
        <v>89</v>
      </c>
    </row>
    <row r="733" s="13" customFormat="1">
      <c r="A733" s="13"/>
      <c r="B733" s="237"/>
      <c r="C733" s="238"/>
      <c r="D733" s="232" t="s">
        <v>138</v>
      </c>
      <c r="E733" s="239" t="s">
        <v>1</v>
      </c>
      <c r="F733" s="240" t="s">
        <v>1908</v>
      </c>
      <c r="G733" s="238"/>
      <c r="H733" s="241">
        <v>54.409999999999997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7" t="s">
        <v>138</v>
      </c>
      <c r="AU733" s="247" t="s">
        <v>89</v>
      </c>
      <c r="AV733" s="13" t="s">
        <v>89</v>
      </c>
      <c r="AW733" s="13" t="s">
        <v>34</v>
      </c>
      <c r="AX733" s="13" t="s">
        <v>79</v>
      </c>
      <c r="AY733" s="247" t="s">
        <v>127</v>
      </c>
    </row>
    <row r="734" s="13" customFormat="1">
      <c r="A734" s="13"/>
      <c r="B734" s="237"/>
      <c r="C734" s="238"/>
      <c r="D734" s="232" t="s">
        <v>138</v>
      </c>
      <c r="E734" s="239" t="s">
        <v>1</v>
      </c>
      <c r="F734" s="240" t="s">
        <v>1909</v>
      </c>
      <c r="G734" s="238"/>
      <c r="H734" s="241">
        <v>47.253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138</v>
      </c>
      <c r="AU734" s="247" t="s">
        <v>89</v>
      </c>
      <c r="AV734" s="13" t="s">
        <v>89</v>
      </c>
      <c r="AW734" s="13" t="s">
        <v>34</v>
      </c>
      <c r="AX734" s="13" t="s">
        <v>79</v>
      </c>
      <c r="AY734" s="247" t="s">
        <v>127</v>
      </c>
    </row>
    <row r="735" s="13" customFormat="1">
      <c r="A735" s="13"/>
      <c r="B735" s="237"/>
      <c r="C735" s="238"/>
      <c r="D735" s="232" t="s">
        <v>138</v>
      </c>
      <c r="E735" s="239" t="s">
        <v>1</v>
      </c>
      <c r="F735" s="240" t="s">
        <v>1910</v>
      </c>
      <c r="G735" s="238"/>
      <c r="H735" s="241">
        <v>53.723999999999997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138</v>
      </c>
      <c r="AU735" s="247" t="s">
        <v>89</v>
      </c>
      <c r="AV735" s="13" t="s">
        <v>89</v>
      </c>
      <c r="AW735" s="13" t="s">
        <v>34</v>
      </c>
      <c r="AX735" s="13" t="s">
        <v>79</v>
      </c>
      <c r="AY735" s="247" t="s">
        <v>127</v>
      </c>
    </row>
    <row r="736" s="13" customFormat="1">
      <c r="A736" s="13"/>
      <c r="B736" s="237"/>
      <c r="C736" s="238"/>
      <c r="D736" s="232" t="s">
        <v>138</v>
      </c>
      <c r="E736" s="239" t="s">
        <v>1</v>
      </c>
      <c r="F736" s="240" t="s">
        <v>1911</v>
      </c>
      <c r="G736" s="238"/>
      <c r="H736" s="241">
        <v>9.7200000000000006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138</v>
      </c>
      <c r="AU736" s="247" t="s">
        <v>89</v>
      </c>
      <c r="AV736" s="13" t="s">
        <v>89</v>
      </c>
      <c r="AW736" s="13" t="s">
        <v>34</v>
      </c>
      <c r="AX736" s="13" t="s">
        <v>79</v>
      </c>
      <c r="AY736" s="247" t="s">
        <v>127</v>
      </c>
    </row>
    <row r="737" s="13" customFormat="1">
      <c r="A737" s="13"/>
      <c r="B737" s="237"/>
      <c r="C737" s="238"/>
      <c r="D737" s="232" t="s">
        <v>138</v>
      </c>
      <c r="E737" s="239" t="s">
        <v>1</v>
      </c>
      <c r="F737" s="240" t="s">
        <v>1912</v>
      </c>
      <c r="G737" s="238"/>
      <c r="H737" s="241">
        <v>31.724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7" t="s">
        <v>138</v>
      </c>
      <c r="AU737" s="247" t="s">
        <v>89</v>
      </c>
      <c r="AV737" s="13" t="s">
        <v>89</v>
      </c>
      <c r="AW737" s="13" t="s">
        <v>34</v>
      </c>
      <c r="AX737" s="13" t="s">
        <v>79</v>
      </c>
      <c r="AY737" s="247" t="s">
        <v>127</v>
      </c>
    </row>
    <row r="738" s="13" customFormat="1">
      <c r="A738" s="13"/>
      <c r="B738" s="237"/>
      <c r="C738" s="238"/>
      <c r="D738" s="232" t="s">
        <v>138</v>
      </c>
      <c r="E738" s="239" t="s">
        <v>1</v>
      </c>
      <c r="F738" s="240" t="s">
        <v>1913</v>
      </c>
      <c r="G738" s="238"/>
      <c r="H738" s="241">
        <v>14.58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7" t="s">
        <v>138</v>
      </c>
      <c r="AU738" s="247" t="s">
        <v>89</v>
      </c>
      <c r="AV738" s="13" t="s">
        <v>89</v>
      </c>
      <c r="AW738" s="13" t="s">
        <v>34</v>
      </c>
      <c r="AX738" s="13" t="s">
        <v>79</v>
      </c>
      <c r="AY738" s="247" t="s">
        <v>127</v>
      </c>
    </row>
    <row r="739" s="13" customFormat="1">
      <c r="A739" s="13"/>
      <c r="B739" s="237"/>
      <c r="C739" s="238"/>
      <c r="D739" s="232" t="s">
        <v>138</v>
      </c>
      <c r="E739" s="239" t="s">
        <v>1</v>
      </c>
      <c r="F739" s="240" t="s">
        <v>1914</v>
      </c>
      <c r="G739" s="238"/>
      <c r="H739" s="241">
        <v>15.210000000000001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7" t="s">
        <v>138</v>
      </c>
      <c r="AU739" s="247" t="s">
        <v>89</v>
      </c>
      <c r="AV739" s="13" t="s">
        <v>89</v>
      </c>
      <c r="AW739" s="13" t="s">
        <v>34</v>
      </c>
      <c r="AX739" s="13" t="s">
        <v>79</v>
      </c>
      <c r="AY739" s="247" t="s">
        <v>127</v>
      </c>
    </row>
    <row r="740" s="13" customFormat="1">
      <c r="A740" s="13"/>
      <c r="B740" s="237"/>
      <c r="C740" s="238"/>
      <c r="D740" s="232" t="s">
        <v>138</v>
      </c>
      <c r="E740" s="239" t="s">
        <v>1</v>
      </c>
      <c r="F740" s="240" t="s">
        <v>1915</v>
      </c>
      <c r="G740" s="238"/>
      <c r="H740" s="241">
        <v>6.9299999999999997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138</v>
      </c>
      <c r="AU740" s="247" t="s">
        <v>89</v>
      </c>
      <c r="AV740" s="13" t="s">
        <v>89</v>
      </c>
      <c r="AW740" s="13" t="s">
        <v>34</v>
      </c>
      <c r="AX740" s="13" t="s">
        <v>79</v>
      </c>
      <c r="AY740" s="247" t="s">
        <v>127</v>
      </c>
    </row>
    <row r="741" s="13" customFormat="1">
      <c r="A741" s="13"/>
      <c r="B741" s="237"/>
      <c r="C741" s="238"/>
      <c r="D741" s="232" t="s">
        <v>138</v>
      </c>
      <c r="E741" s="239" t="s">
        <v>1</v>
      </c>
      <c r="F741" s="240" t="s">
        <v>1916</v>
      </c>
      <c r="G741" s="238"/>
      <c r="H741" s="241">
        <v>27.75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138</v>
      </c>
      <c r="AU741" s="247" t="s">
        <v>89</v>
      </c>
      <c r="AV741" s="13" t="s">
        <v>89</v>
      </c>
      <c r="AW741" s="13" t="s">
        <v>34</v>
      </c>
      <c r="AX741" s="13" t="s">
        <v>79</v>
      </c>
      <c r="AY741" s="247" t="s">
        <v>127</v>
      </c>
    </row>
    <row r="742" s="13" customFormat="1">
      <c r="A742" s="13"/>
      <c r="B742" s="237"/>
      <c r="C742" s="238"/>
      <c r="D742" s="232" t="s">
        <v>138</v>
      </c>
      <c r="E742" s="239" t="s">
        <v>1</v>
      </c>
      <c r="F742" s="240" t="s">
        <v>1917</v>
      </c>
      <c r="G742" s="238"/>
      <c r="H742" s="241">
        <v>12.6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7" t="s">
        <v>138</v>
      </c>
      <c r="AU742" s="247" t="s">
        <v>89</v>
      </c>
      <c r="AV742" s="13" t="s">
        <v>89</v>
      </c>
      <c r="AW742" s="13" t="s">
        <v>34</v>
      </c>
      <c r="AX742" s="13" t="s">
        <v>79</v>
      </c>
      <c r="AY742" s="247" t="s">
        <v>127</v>
      </c>
    </row>
    <row r="743" s="13" customFormat="1">
      <c r="A743" s="13"/>
      <c r="B743" s="237"/>
      <c r="C743" s="238"/>
      <c r="D743" s="232" t="s">
        <v>138</v>
      </c>
      <c r="E743" s="239" t="s">
        <v>1</v>
      </c>
      <c r="F743" s="240" t="s">
        <v>1918</v>
      </c>
      <c r="G743" s="238"/>
      <c r="H743" s="241">
        <v>7.0199999999999996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138</v>
      </c>
      <c r="AU743" s="247" t="s">
        <v>89</v>
      </c>
      <c r="AV743" s="13" t="s">
        <v>89</v>
      </c>
      <c r="AW743" s="13" t="s">
        <v>34</v>
      </c>
      <c r="AX743" s="13" t="s">
        <v>79</v>
      </c>
      <c r="AY743" s="247" t="s">
        <v>127</v>
      </c>
    </row>
    <row r="744" s="13" customFormat="1">
      <c r="A744" s="13"/>
      <c r="B744" s="237"/>
      <c r="C744" s="238"/>
      <c r="D744" s="232" t="s">
        <v>138</v>
      </c>
      <c r="E744" s="239" t="s">
        <v>1</v>
      </c>
      <c r="F744" s="240" t="s">
        <v>1919</v>
      </c>
      <c r="G744" s="238"/>
      <c r="H744" s="241">
        <v>4.2300000000000004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138</v>
      </c>
      <c r="AU744" s="247" t="s">
        <v>89</v>
      </c>
      <c r="AV744" s="13" t="s">
        <v>89</v>
      </c>
      <c r="AW744" s="13" t="s">
        <v>34</v>
      </c>
      <c r="AX744" s="13" t="s">
        <v>79</v>
      </c>
      <c r="AY744" s="247" t="s">
        <v>127</v>
      </c>
    </row>
    <row r="745" s="15" customFormat="1">
      <c r="A745" s="15"/>
      <c r="B745" s="262"/>
      <c r="C745" s="263"/>
      <c r="D745" s="232" t="s">
        <v>138</v>
      </c>
      <c r="E745" s="264" t="s">
        <v>1</v>
      </c>
      <c r="F745" s="265" t="s">
        <v>280</v>
      </c>
      <c r="G745" s="263"/>
      <c r="H745" s="266">
        <v>285.15100000000007</v>
      </c>
      <c r="I745" s="267"/>
      <c r="J745" s="263"/>
      <c r="K745" s="263"/>
      <c r="L745" s="268"/>
      <c r="M745" s="269"/>
      <c r="N745" s="270"/>
      <c r="O745" s="270"/>
      <c r="P745" s="270"/>
      <c r="Q745" s="270"/>
      <c r="R745" s="270"/>
      <c r="S745" s="270"/>
      <c r="T745" s="271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2" t="s">
        <v>138</v>
      </c>
      <c r="AU745" s="272" t="s">
        <v>89</v>
      </c>
      <c r="AV745" s="15" t="s">
        <v>147</v>
      </c>
      <c r="AW745" s="15" t="s">
        <v>34</v>
      </c>
      <c r="AX745" s="15" t="s">
        <v>79</v>
      </c>
      <c r="AY745" s="272" t="s">
        <v>127</v>
      </c>
    </row>
    <row r="746" s="13" customFormat="1">
      <c r="A746" s="13"/>
      <c r="B746" s="237"/>
      <c r="C746" s="238"/>
      <c r="D746" s="232" t="s">
        <v>138</v>
      </c>
      <c r="E746" s="239" t="s">
        <v>1</v>
      </c>
      <c r="F746" s="240" t="s">
        <v>1905</v>
      </c>
      <c r="G746" s="238"/>
      <c r="H746" s="241">
        <v>11.063000000000001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138</v>
      </c>
      <c r="AU746" s="247" t="s">
        <v>89</v>
      </c>
      <c r="AV746" s="13" t="s">
        <v>89</v>
      </c>
      <c r="AW746" s="13" t="s">
        <v>34</v>
      </c>
      <c r="AX746" s="13" t="s">
        <v>79</v>
      </c>
      <c r="AY746" s="247" t="s">
        <v>127</v>
      </c>
    </row>
    <row r="747" s="13" customFormat="1">
      <c r="A747" s="13"/>
      <c r="B747" s="237"/>
      <c r="C747" s="238"/>
      <c r="D747" s="232" t="s">
        <v>138</v>
      </c>
      <c r="E747" s="239" t="s">
        <v>1</v>
      </c>
      <c r="F747" s="240" t="s">
        <v>1906</v>
      </c>
      <c r="G747" s="238"/>
      <c r="H747" s="241">
        <v>0.94499999999999995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7" t="s">
        <v>138</v>
      </c>
      <c r="AU747" s="247" t="s">
        <v>89</v>
      </c>
      <c r="AV747" s="13" t="s">
        <v>89</v>
      </c>
      <c r="AW747" s="13" t="s">
        <v>34</v>
      </c>
      <c r="AX747" s="13" t="s">
        <v>79</v>
      </c>
      <c r="AY747" s="247" t="s">
        <v>127</v>
      </c>
    </row>
    <row r="748" s="15" customFormat="1">
      <c r="A748" s="15"/>
      <c r="B748" s="262"/>
      <c r="C748" s="263"/>
      <c r="D748" s="232" t="s">
        <v>138</v>
      </c>
      <c r="E748" s="264" t="s">
        <v>1</v>
      </c>
      <c r="F748" s="265" t="s">
        <v>280</v>
      </c>
      <c r="G748" s="263"/>
      <c r="H748" s="266">
        <v>12.008000000000001</v>
      </c>
      <c r="I748" s="267"/>
      <c r="J748" s="263"/>
      <c r="K748" s="263"/>
      <c r="L748" s="268"/>
      <c r="M748" s="269"/>
      <c r="N748" s="270"/>
      <c r="O748" s="270"/>
      <c r="P748" s="270"/>
      <c r="Q748" s="270"/>
      <c r="R748" s="270"/>
      <c r="S748" s="270"/>
      <c r="T748" s="271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2" t="s">
        <v>138</v>
      </c>
      <c r="AU748" s="272" t="s">
        <v>89</v>
      </c>
      <c r="AV748" s="15" t="s">
        <v>147</v>
      </c>
      <c r="AW748" s="15" t="s">
        <v>34</v>
      </c>
      <c r="AX748" s="15" t="s">
        <v>79</v>
      </c>
      <c r="AY748" s="272" t="s">
        <v>127</v>
      </c>
    </row>
    <row r="749" s="14" customFormat="1">
      <c r="A749" s="14"/>
      <c r="B749" s="248"/>
      <c r="C749" s="249"/>
      <c r="D749" s="232" t="s">
        <v>138</v>
      </c>
      <c r="E749" s="250" t="s">
        <v>1</v>
      </c>
      <c r="F749" s="251" t="s">
        <v>176</v>
      </c>
      <c r="G749" s="249"/>
      <c r="H749" s="252">
        <v>297.15900000000005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8" t="s">
        <v>138</v>
      </c>
      <c r="AU749" s="258" t="s">
        <v>89</v>
      </c>
      <c r="AV749" s="14" t="s">
        <v>134</v>
      </c>
      <c r="AW749" s="14" t="s">
        <v>34</v>
      </c>
      <c r="AX749" s="14" t="s">
        <v>87</v>
      </c>
      <c r="AY749" s="258" t="s">
        <v>127</v>
      </c>
    </row>
    <row r="750" s="2" customFormat="1" ht="33" customHeight="1">
      <c r="A750" s="39"/>
      <c r="B750" s="40"/>
      <c r="C750" s="219" t="s">
        <v>1084</v>
      </c>
      <c r="D750" s="219" t="s">
        <v>130</v>
      </c>
      <c r="E750" s="220" t="s">
        <v>1785</v>
      </c>
      <c r="F750" s="221" t="s">
        <v>1786</v>
      </c>
      <c r="G750" s="222" t="s">
        <v>205</v>
      </c>
      <c r="H750" s="223">
        <v>297.15899999999999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44</v>
      </c>
      <c r="O750" s="92"/>
      <c r="P750" s="228">
        <f>O750*H750</f>
        <v>0</v>
      </c>
      <c r="Q750" s="228">
        <v>0.00027</v>
      </c>
      <c r="R750" s="228">
        <f>Q750*H750</f>
        <v>0.080232929999999994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206</v>
      </c>
      <c r="AT750" s="230" t="s">
        <v>130</v>
      </c>
      <c r="AU750" s="230" t="s">
        <v>89</v>
      </c>
      <c r="AY750" s="18" t="s">
        <v>127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87</v>
      </c>
      <c r="BK750" s="231">
        <f>ROUND(I750*H750,2)</f>
        <v>0</v>
      </c>
      <c r="BL750" s="18" t="s">
        <v>206</v>
      </c>
      <c r="BM750" s="230" t="s">
        <v>2104</v>
      </c>
    </row>
    <row r="751" s="2" customFormat="1">
      <c r="A751" s="39"/>
      <c r="B751" s="40"/>
      <c r="C751" s="41"/>
      <c r="D751" s="232" t="s">
        <v>136</v>
      </c>
      <c r="E751" s="41"/>
      <c r="F751" s="233" t="s">
        <v>1788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136</v>
      </c>
      <c r="AU751" s="18" t="s">
        <v>89</v>
      </c>
    </row>
    <row r="752" s="13" customFormat="1">
      <c r="A752" s="13"/>
      <c r="B752" s="237"/>
      <c r="C752" s="238"/>
      <c r="D752" s="232" t="s">
        <v>138</v>
      </c>
      <c r="E752" s="239" t="s">
        <v>1</v>
      </c>
      <c r="F752" s="240" t="s">
        <v>1908</v>
      </c>
      <c r="G752" s="238"/>
      <c r="H752" s="241">
        <v>54.409999999999997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7" t="s">
        <v>138</v>
      </c>
      <c r="AU752" s="247" t="s">
        <v>89</v>
      </c>
      <c r="AV752" s="13" t="s">
        <v>89</v>
      </c>
      <c r="AW752" s="13" t="s">
        <v>34</v>
      </c>
      <c r="AX752" s="13" t="s">
        <v>79</v>
      </c>
      <c r="AY752" s="247" t="s">
        <v>127</v>
      </c>
    </row>
    <row r="753" s="13" customFormat="1">
      <c r="A753" s="13"/>
      <c r="B753" s="237"/>
      <c r="C753" s="238"/>
      <c r="D753" s="232" t="s">
        <v>138</v>
      </c>
      <c r="E753" s="239" t="s">
        <v>1</v>
      </c>
      <c r="F753" s="240" t="s">
        <v>1909</v>
      </c>
      <c r="G753" s="238"/>
      <c r="H753" s="241">
        <v>47.253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7" t="s">
        <v>138</v>
      </c>
      <c r="AU753" s="247" t="s">
        <v>89</v>
      </c>
      <c r="AV753" s="13" t="s">
        <v>89</v>
      </c>
      <c r="AW753" s="13" t="s">
        <v>34</v>
      </c>
      <c r="AX753" s="13" t="s">
        <v>79</v>
      </c>
      <c r="AY753" s="247" t="s">
        <v>127</v>
      </c>
    </row>
    <row r="754" s="13" customFormat="1">
      <c r="A754" s="13"/>
      <c r="B754" s="237"/>
      <c r="C754" s="238"/>
      <c r="D754" s="232" t="s">
        <v>138</v>
      </c>
      <c r="E754" s="239" t="s">
        <v>1</v>
      </c>
      <c r="F754" s="240" t="s">
        <v>1910</v>
      </c>
      <c r="G754" s="238"/>
      <c r="H754" s="241">
        <v>53.723999999999997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7" t="s">
        <v>138</v>
      </c>
      <c r="AU754" s="247" t="s">
        <v>89</v>
      </c>
      <c r="AV754" s="13" t="s">
        <v>89</v>
      </c>
      <c r="AW754" s="13" t="s">
        <v>34</v>
      </c>
      <c r="AX754" s="13" t="s">
        <v>79</v>
      </c>
      <c r="AY754" s="247" t="s">
        <v>127</v>
      </c>
    </row>
    <row r="755" s="13" customFormat="1">
      <c r="A755" s="13"/>
      <c r="B755" s="237"/>
      <c r="C755" s="238"/>
      <c r="D755" s="232" t="s">
        <v>138</v>
      </c>
      <c r="E755" s="239" t="s">
        <v>1</v>
      </c>
      <c r="F755" s="240" t="s">
        <v>1911</v>
      </c>
      <c r="G755" s="238"/>
      <c r="H755" s="241">
        <v>9.7200000000000006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7" t="s">
        <v>138</v>
      </c>
      <c r="AU755" s="247" t="s">
        <v>89</v>
      </c>
      <c r="AV755" s="13" t="s">
        <v>89</v>
      </c>
      <c r="AW755" s="13" t="s">
        <v>34</v>
      </c>
      <c r="AX755" s="13" t="s">
        <v>79</v>
      </c>
      <c r="AY755" s="247" t="s">
        <v>127</v>
      </c>
    </row>
    <row r="756" s="13" customFormat="1">
      <c r="A756" s="13"/>
      <c r="B756" s="237"/>
      <c r="C756" s="238"/>
      <c r="D756" s="232" t="s">
        <v>138</v>
      </c>
      <c r="E756" s="239" t="s">
        <v>1</v>
      </c>
      <c r="F756" s="240" t="s">
        <v>1912</v>
      </c>
      <c r="G756" s="238"/>
      <c r="H756" s="241">
        <v>31.724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7" t="s">
        <v>138</v>
      </c>
      <c r="AU756" s="247" t="s">
        <v>89</v>
      </c>
      <c r="AV756" s="13" t="s">
        <v>89</v>
      </c>
      <c r="AW756" s="13" t="s">
        <v>34</v>
      </c>
      <c r="AX756" s="13" t="s">
        <v>79</v>
      </c>
      <c r="AY756" s="247" t="s">
        <v>127</v>
      </c>
    </row>
    <row r="757" s="13" customFormat="1">
      <c r="A757" s="13"/>
      <c r="B757" s="237"/>
      <c r="C757" s="238"/>
      <c r="D757" s="232" t="s">
        <v>138</v>
      </c>
      <c r="E757" s="239" t="s">
        <v>1</v>
      </c>
      <c r="F757" s="240" t="s">
        <v>1913</v>
      </c>
      <c r="G757" s="238"/>
      <c r="H757" s="241">
        <v>14.58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7" t="s">
        <v>138</v>
      </c>
      <c r="AU757" s="247" t="s">
        <v>89</v>
      </c>
      <c r="AV757" s="13" t="s">
        <v>89</v>
      </c>
      <c r="AW757" s="13" t="s">
        <v>34</v>
      </c>
      <c r="AX757" s="13" t="s">
        <v>79</v>
      </c>
      <c r="AY757" s="247" t="s">
        <v>127</v>
      </c>
    </row>
    <row r="758" s="13" customFormat="1">
      <c r="A758" s="13"/>
      <c r="B758" s="237"/>
      <c r="C758" s="238"/>
      <c r="D758" s="232" t="s">
        <v>138</v>
      </c>
      <c r="E758" s="239" t="s">
        <v>1</v>
      </c>
      <c r="F758" s="240" t="s">
        <v>1914</v>
      </c>
      <c r="G758" s="238"/>
      <c r="H758" s="241">
        <v>15.210000000000001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138</v>
      </c>
      <c r="AU758" s="247" t="s">
        <v>89</v>
      </c>
      <c r="AV758" s="13" t="s">
        <v>89</v>
      </c>
      <c r="AW758" s="13" t="s">
        <v>34</v>
      </c>
      <c r="AX758" s="13" t="s">
        <v>79</v>
      </c>
      <c r="AY758" s="247" t="s">
        <v>127</v>
      </c>
    </row>
    <row r="759" s="13" customFormat="1">
      <c r="A759" s="13"/>
      <c r="B759" s="237"/>
      <c r="C759" s="238"/>
      <c r="D759" s="232" t="s">
        <v>138</v>
      </c>
      <c r="E759" s="239" t="s">
        <v>1</v>
      </c>
      <c r="F759" s="240" t="s">
        <v>1915</v>
      </c>
      <c r="G759" s="238"/>
      <c r="H759" s="241">
        <v>6.9299999999999997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138</v>
      </c>
      <c r="AU759" s="247" t="s">
        <v>89</v>
      </c>
      <c r="AV759" s="13" t="s">
        <v>89</v>
      </c>
      <c r="AW759" s="13" t="s">
        <v>34</v>
      </c>
      <c r="AX759" s="13" t="s">
        <v>79</v>
      </c>
      <c r="AY759" s="247" t="s">
        <v>127</v>
      </c>
    </row>
    <row r="760" s="13" customFormat="1">
      <c r="A760" s="13"/>
      <c r="B760" s="237"/>
      <c r="C760" s="238"/>
      <c r="D760" s="232" t="s">
        <v>138</v>
      </c>
      <c r="E760" s="239" t="s">
        <v>1</v>
      </c>
      <c r="F760" s="240" t="s">
        <v>1916</v>
      </c>
      <c r="G760" s="238"/>
      <c r="H760" s="241">
        <v>27.75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138</v>
      </c>
      <c r="AU760" s="247" t="s">
        <v>89</v>
      </c>
      <c r="AV760" s="13" t="s">
        <v>89</v>
      </c>
      <c r="AW760" s="13" t="s">
        <v>34</v>
      </c>
      <c r="AX760" s="13" t="s">
        <v>79</v>
      </c>
      <c r="AY760" s="247" t="s">
        <v>127</v>
      </c>
    </row>
    <row r="761" s="13" customFormat="1">
      <c r="A761" s="13"/>
      <c r="B761" s="237"/>
      <c r="C761" s="238"/>
      <c r="D761" s="232" t="s">
        <v>138</v>
      </c>
      <c r="E761" s="239" t="s">
        <v>1</v>
      </c>
      <c r="F761" s="240" t="s">
        <v>1917</v>
      </c>
      <c r="G761" s="238"/>
      <c r="H761" s="241">
        <v>12.6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138</v>
      </c>
      <c r="AU761" s="247" t="s">
        <v>89</v>
      </c>
      <c r="AV761" s="13" t="s">
        <v>89</v>
      </c>
      <c r="AW761" s="13" t="s">
        <v>34</v>
      </c>
      <c r="AX761" s="13" t="s">
        <v>79</v>
      </c>
      <c r="AY761" s="247" t="s">
        <v>127</v>
      </c>
    </row>
    <row r="762" s="13" customFormat="1">
      <c r="A762" s="13"/>
      <c r="B762" s="237"/>
      <c r="C762" s="238"/>
      <c r="D762" s="232" t="s">
        <v>138</v>
      </c>
      <c r="E762" s="239" t="s">
        <v>1</v>
      </c>
      <c r="F762" s="240" t="s">
        <v>1918</v>
      </c>
      <c r="G762" s="238"/>
      <c r="H762" s="241">
        <v>7.0199999999999996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138</v>
      </c>
      <c r="AU762" s="247" t="s">
        <v>89</v>
      </c>
      <c r="AV762" s="13" t="s">
        <v>89</v>
      </c>
      <c r="AW762" s="13" t="s">
        <v>34</v>
      </c>
      <c r="AX762" s="13" t="s">
        <v>79</v>
      </c>
      <c r="AY762" s="247" t="s">
        <v>127</v>
      </c>
    </row>
    <row r="763" s="13" customFormat="1">
      <c r="A763" s="13"/>
      <c r="B763" s="237"/>
      <c r="C763" s="238"/>
      <c r="D763" s="232" t="s">
        <v>138</v>
      </c>
      <c r="E763" s="239" t="s">
        <v>1</v>
      </c>
      <c r="F763" s="240" t="s">
        <v>1919</v>
      </c>
      <c r="G763" s="238"/>
      <c r="H763" s="241">
        <v>4.2300000000000004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138</v>
      </c>
      <c r="AU763" s="247" t="s">
        <v>89</v>
      </c>
      <c r="AV763" s="13" t="s">
        <v>89</v>
      </c>
      <c r="AW763" s="13" t="s">
        <v>34</v>
      </c>
      <c r="AX763" s="13" t="s">
        <v>79</v>
      </c>
      <c r="AY763" s="247" t="s">
        <v>127</v>
      </c>
    </row>
    <row r="764" s="15" customFormat="1">
      <c r="A764" s="15"/>
      <c r="B764" s="262"/>
      <c r="C764" s="263"/>
      <c r="D764" s="232" t="s">
        <v>138</v>
      </c>
      <c r="E764" s="264" t="s">
        <v>1</v>
      </c>
      <c r="F764" s="265" t="s">
        <v>280</v>
      </c>
      <c r="G764" s="263"/>
      <c r="H764" s="266">
        <v>285.15100000000007</v>
      </c>
      <c r="I764" s="267"/>
      <c r="J764" s="263"/>
      <c r="K764" s="263"/>
      <c r="L764" s="268"/>
      <c r="M764" s="269"/>
      <c r="N764" s="270"/>
      <c r="O764" s="270"/>
      <c r="P764" s="270"/>
      <c r="Q764" s="270"/>
      <c r="R764" s="270"/>
      <c r="S764" s="270"/>
      <c r="T764" s="271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2" t="s">
        <v>138</v>
      </c>
      <c r="AU764" s="272" t="s">
        <v>89</v>
      </c>
      <c r="AV764" s="15" t="s">
        <v>147</v>
      </c>
      <c r="AW764" s="15" t="s">
        <v>34</v>
      </c>
      <c r="AX764" s="15" t="s">
        <v>79</v>
      </c>
      <c r="AY764" s="272" t="s">
        <v>127</v>
      </c>
    </row>
    <row r="765" s="13" customFormat="1">
      <c r="A765" s="13"/>
      <c r="B765" s="237"/>
      <c r="C765" s="238"/>
      <c r="D765" s="232" t="s">
        <v>138</v>
      </c>
      <c r="E765" s="239" t="s">
        <v>1</v>
      </c>
      <c r="F765" s="240" t="s">
        <v>1905</v>
      </c>
      <c r="G765" s="238"/>
      <c r="H765" s="241">
        <v>11.063000000000001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138</v>
      </c>
      <c r="AU765" s="247" t="s">
        <v>89</v>
      </c>
      <c r="AV765" s="13" t="s">
        <v>89</v>
      </c>
      <c r="AW765" s="13" t="s">
        <v>34</v>
      </c>
      <c r="AX765" s="13" t="s">
        <v>79</v>
      </c>
      <c r="AY765" s="247" t="s">
        <v>127</v>
      </c>
    </row>
    <row r="766" s="13" customFormat="1">
      <c r="A766" s="13"/>
      <c r="B766" s="237"/>
      <c r="C766" s="238"/>
      <c r="D766" s="232" t="s">
        <v>138</v>
      </c>
      <c r="E766" s="239" t="s">
        <v>1</v>
      </c>
      <c r="F766" s="240" t="s">
        <v>1906</v>
      </c>
      <c r="G766" s="238"/>
      <c r="H766" s="241">
        <v>0.94499999999999995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138</v>
      </c>
      <c r="AU766" s="247" t="s">
        <v>89</v>
      </c>
      <c r="AV766" s="13" t="s">
        <v>89</v>
      </c>
      <c r="AW766" s="13" t="s">
        <v>34</v>
      </c>
      <c r="AX766" s="13" t="s">
        <v>79</v>
      </c>
      <c r="AY766" s="247" t="s">
        <v>127</v>
      </c>
    </row>
    <row r="767" s="15" customFormat="1">
      <c r="A767" s="15"/>
      <c r="B767" s="262"/>
      <c r="C767" s="263"/>
      <c r="D767" s="232" t="s">
        <v>138</v>
      </c>
      <c r="E767" s="264" t="s">
        <v>1</v>
      </c>
      <c r="F767" s="265" t="s">
        <v>280</v>
      </c>
      <c r="G767" s="263"/>
      <c r="H767" s="266">
        <v>12.008000000000001</v>
      </c>
      <c r="I767" s="267"/>
      <c r="J767" s="263"/>
      <c r="K767" s="263"/>
      <c r="L767" s="268"/>
      <c r="M767" s="269"/>
      <c r="N767" s="270"/>
      <c r="O767" s="270"/>
      <c r="P767" s="270"/>
      <c r="Q767" s="270"/>
      <c r="R767" s="270"/>
      <c r="S767" s="270"/>
      <c r="T767" s="271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2" t="s">
        <v>138</v>
      </c>
      <c r="AU767" s="272" t="s">
        <v>89</v>
      </c>
      <c r="AV767" s="15" t="s">
        <v>147</v>
      </c>
      <c r="AW767" s="15" t="s">
        <v>34</v>
      </c>
      <c r="AX767" s="15" t="s">
        <v>79</v>
      </c>
      <c r="AY767" s="272" t="s">
        <v>127</v>
      </c>
    </row>
    <row r="768" s="14" customFormat="1">
      <c r="A768" s="14"/>
      <c r="B768" s="248"/>
      <c r="C768" s="249"/>
      <c r="D768" s="232" t="s">
        <v>138</v>
      </c>
      <c r="E768" s="250" t="s">
        <v>1</v>
      </c>
      <c r="F768" s="251" t="s">
        <v>176</v>
      </c>
      <c r="G768" s="249"/>
      <c r="H768" s="252">
        <v>297.15900000000005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138</v>
      </c>
      <c r="AU768" s="258" t="s">
        <v>89</v>
      </c>
      <c r="AV768" s="14" t="s">
        <v>134</v>
      </c>
      <c r="AW768" s="14" t="s">
        <v>34</v>
      </c>
      <c r="AX768" s="14" t="s">
        <v>87</v>
      </c>
      <c r="AY768" s="258" t="s">
        <v>127</v>
      </c>
    </row>
    <row r="769" s="12" customFormat="1" ht="25.92" customHeight="1">
      <c r="A769" s="12"/>
      <c r="B769" s="203"/>
      <c r="C769" s="204"/>
      <c r="D769" s="205" t="s">
        <v>78</v>
      </c>
      <c r="E769" s="206" t="s">
        <v>1789</v>
      </c>
      <c r="F769" s="206" t="s">
        <v>1790</v>
      </c>
      <c r="G769" s="204"/>
      <c r="H769" s="204"/>
      <c r="I769" s="207"/>
      <c r="J769" s="208">
        <f>BK769</f>
        <v>0</v>
      </c>
      <c r="K769" s="204"/>
      <c r="L769" s="209"/>
      <c r="M769" s="210"/>
      <c r="N769" s="211"/>
      <c r="O769" s="211"/>
      <c r="P769" s="212">
        <f>P770</f>
        <v>0</v>
      </c>
      <c r="Q769" s="211"/>
      <c r="R769" s="212">
        <f>R770</f>
        <v>0</v>
      </c>
      <c r="S769" s="211"/>
      <c r="T769" s="213">
        <f>T770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4" t="s">
        <v>158</v>
      </c>
      <c r="AT769" s="215" t="s">
        <v>78</v>
      </c>
      <c r="AU769" s="215" t="s">
        <v>79</v>
      </c>
      <c r="AY769" s="214" t="s">
        <v>127</v>
      </c>
      <c r="BK769" s="216">
        <f>BK770</f>
        <v>0</v>
      </c>
    </row>
    <row r="770" s="12" customFormat="1" ht="22.8" customHeight="1">
      <c r="A770" s="12"/>
      <c r="B770" s="203"/>
      <c r="C770" s="204"/>
      <c r="D770" s="205" t="s">
        <v>78</v>
      </c>
      <c r="E770" s="217" t="s">
        <v>1801</v>
      </c>
      <c r="F770" s="217" t="s">
        <v>1802</v>
      </c>
      <c r="G770" s="204"/>
      <c r="H770" s="204"/>
      <c r="I770" s="207"/>
      <c r="J770" s="218">
        <f>BK770</f>
        <v>0</v>
      </c>
      <c r="K770" s="204"/>
      <c r="L770" s="209"/>
      <c r="M770" s="210"/>
      <c r="N770" s="211"/>
      <c r="O770" s="211"/>
      <c r="P770" s="212">
        <f>SUM(P771:P772)</f>
        <v>0</v>
      </c>
      <c r="Q770" s="211"/>
      <c r="R770" s="212">
        <f>SUM(R771:R772)</f>
        <v>0</v>
      </c>
      <c r="S770" s="211"/>
      <c r="T770" s="213">
        <f>SUM(T771:T772)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158</v>
      </c>
      <c r="AT770" s="215" t="s">
        <v>78</v>
      </c>
      <c r="AU770" s="215" t="s">
        <v>87</v>
      </c>
      <c r="AY770" s="214" t="s">
        <v>127</v>
      </c>
      <c r="BK770" s="216">
        <f>SUM(BK771:BK772)</f>
        <v>0</v>
      </c>
    </row>
    <row r="771" s="2" customFormat="1" ht="16.5" customHeight="1">
      <c r="A771" s="39"/>
      <c r="B771" s="40"/>
      <c r="C771" s="219" t="s">
        <v>1091</v>
      </c>
      <c r="D771" s="219" t="s">
        <v>130</v>
      </c>
      <c r="E771" s="220" t="s">
        <v>1804</v>
      </c>
      <c r="F771" s="221" t="s">
        <v>1802</v>
      </c>
      <c r="G771" s="222" t="s">
        <v>1094</v>
      </c>
      <c r="H771" s="223">
        <v>1</v>
      </c>
      <c r="I771" s="224"/>
      <c r="J771" s="225">
        <f>ROUND(I771*H771,2)</f>
        <v>0</v>
      </c>
      <c r="K771" s="221" t="s">
        <v>1</v>
      </c>
      <c r="L771" s="45"/>
      <c r="M771" s="226" t="s">
        <v>1</v>
      </c>
      <c r="N771" s="227" t="s">
        <v>44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1795</v>
      </c>
      <c r="AT771" s="230" t="s">
        <v>130</v>
      </c>
      <c r="AU771" s="230" t="s">
        <v>89</v>
      </c>
      <c r="AY771" s="18" t="s">
        <v>127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87</v>
      </c>
      <c r="BK771" s="231">
        <f>ROUND(I771*H771,2)</f>
        <v>0</v>
      </c>
      <c r="BL771" s="18" t="s">
        <v>1795</v>
      </c>
      <c r="BM771" s="230" t="s">
        <v>2105</v>
      </c>
    </row>
    <row r="772" s="2" customFormat="1">
      <c r="A772" s="39"/>
      <c r="B772" s="40"/>
      <c r="C772" s="41"/>
      <c r="D772" s="232" t="s">
        <v>136</v>
      </c>
      <c r="E772" s="41"/>
      <c r="F772" s="233" t="s">
        <v>1802</v>
      </c>
      <c r="G772" s="41"/>
      <c r="H772" s="41"/>
      <c r="I772" s="234"/>
      <c r="J772" s="41"/>
      <c r="K772" s="41"/>
      <c r="L772" s="45"/>
      <c r="M772" s="294"/>
      <c r="N772" s="295"/>
      <c r="O772" s="296"/>
      <c r="P772" s="296"/>
      <c r="Q772" s="296"/>
      <c r="R772" s="296"/>
      <c r="S772" s="296"/>
      <c r="T772" s="297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136</v>
      </c>
      <c r="AU772" s="18" t="s">
        <v>89</v>
      </c>
    </row>
    <row r="773" s="2" customFormat="1" ht="6.96" customHeight="1">
      <c r="A773" s="39"/>
      <c r="B773" s="67"/>
      <c r="C773" s="68"/>
      <c r="D773" s="68"/>
      <c r="E773" s="68"/>
      <c r="F773" s="68"/>
      <c r="G773" s="68"/>
      <c r="H773" s="68"/>
      <c r="I773" s="68"/>
      <c r="J773" s="68"/>
      <c r="K773" s="68"/>
      <c r="L773" s="45"/>
      <c r="M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</row>
  </sheetData>
  <sheetProtection sheet="1" autoFilter="0" formatColumns="0" formatRows="0" objects="1" scenarios="1" spinCount="100000" saltValue="L1W3zEGYJsPQAkbuhaAcQWtXxyIaiY23g174fE+ex5mRVzQovRAmx7P8r7YcsHE9cKosqeyii+y9A+M3olCeFA==" hashValue="ifVWfAFndZK53ViVlxgU4JMYvfOtNAbHpCJKeKXXqtM7l72QtWRlbhmunXa2LEmWpXBaB0BoeN6SwtWNmxNq3Q==" algorithmName="SHA-512" password="CC35"/>
  <autoFilter ref="C141:K77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ROUND((SUM(BE124:BE229)),  2)</f>
        <v>0</v>
      </c>
      <c r="G33" s="39"/>
      <c r="H33" s="39"/>
      <c r="I33" s="156">
        <v>0.20999999999999999</v>
      </c>
      <c r="J33" s="155">
        <f>ROUND(((SUM(BE124:BE229))*I33),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ROUND((SUM(BF124:BF229)),  2)</f>
        <v>0</v>
      </c>
      <c r="G34" s="39"/>
      <c r="H34" s="39"/>
      <c r="I34" s="156">
        <v>0.14999999999999999</v>
      </c>
      <c r="J34" s="155">
        <f>ROUND(((SUM(BF124:BF229))*I34),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ROUND((SUM(BG124:BG229)),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ROUND((SUM(BH124:BH229)),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ROUND((SUM(BI124:BI229)),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2020047-04 -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223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2107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227</v>
      </c>
      <c r="E100" s="189"/>
      <c r="F100" s="189"/>
      <c r="G100" s="189"/>
      <c r="H100" s="189"/>
      <c r="I100" s="189"/>
      <c r="J100" s="190">
        <f>J189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231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110</v>
      </c>
      <c r="E103" s="183"/>
      <c r="F103" s="183"/>
      <c r="G103" s="183"/>
      <c r="H103" s="183"/>
      <c r="I103" s="183"/>
      <c r="J103" s="184">
        <f>J224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2108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Požární zbrojnice a OÚ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2020047-04 - Zpevněné plochy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Staré Místo</v>
      </c>
      <c r="G118" s="41"/>
      <c r="H118" s="41"/>
      <c r="I118" s="33" t="s">
        <v>22</v>
      </c>
      <c r="J118" s="80" t="str">
        <f>IF(J12="","",J12)</f>
        <v>1. 9. 2020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OÚ Staré Místo</v>
      </c>
      <c r="G120" s="41"/>
      <c r="H120" s="41"/>
      <c r="I120" s="33" t="s">
        <v>31</v>
      </c>
      <c r="J120" s="37" t="str">
        <f>E21</f>
        <v>Ing. Milan Pour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Ladislav Kopecký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113</v>
      </c>
      <c r="D123" s="195" t="s">
        <v>64</v>
      </c>
      <c r="E123" s="195" t="s">
        <v>60</v>
      </c>
      <c r="F123" s="195" t="s">
        <v>61</v>
      </c>
      <c r="G123" s="195" t="s">
        <v>114</v>
      </c>
      <c r="H123" s="195" t="s">
        <v>115</v>
      </c>
      <c r="I123" s="195" t="s">
        <v>116</v>
      </c>
      <c r="J123" s="195" t="s">
        <v>104</v>
      </c>
      <c r="K123" s="196" t="s">
        <v>117</v>
      </c>
      <c r="L123" s="197"/>
      <c r="M123" s="101" t="s">
        <v>1</v>
      </c>
      <c r="N123" s="102" t="s">
        <v>43</v>
      </c>
      <c r="O123" s="102" t="s">
        <v>118</v>
      </c>
      <c r="P123" s="102" t="s">
        <v>119</v>
      </c>
      <c r="Q123" s="102" t="s">
        <v>120</v>
      </c>
      <c r="R123" s="102" t="s">
        <v>121</v>
      </c>
      <c r="S123" s="102" t="s">
        <v>122</v>
      </c>
      <c r="T123" s="103" t="s">
        <v>123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P125+P224</f>
        <v>0</v>
      </c>
      <c r="Q124" s="105"/>
      <c r="R124" s="200">
        <f>R125+R224</f>
        <v>530.39349000000004</v>
      </c>
      <c r="S124" s="105"/>
      <c r="T124" s="201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106</v>
      </c>
      <c r="BK124" s="202">
        <f>BK125+BK224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125</v>
      </c>
      <c r="F125" s="206" t="s">
        <v>126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P126+P161+P189+P194+P221</f>
        <v>0</v>
      </c>
      <c r="Q125" s="211"/>
      <c r="R125" s="212">
        <f>R126+R161+R189+R194+R221</f>
        <v>530.38593000000003</v>
      </c>
      <c r="S125" s="211"/>
      <c r="T125" s="213">
        <f>T126+T161+T189+T194+T221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127</v>
      </c>
      <c r="BK125" s="216">
        <f>BK126+BK161+BK189+BK194+BK221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251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SUM(P127:P160)</f>
        <v>0</v>
      </c>
      <c r="Q126" s="211"/>
      <c r="R126" s="212">
        <f>SUM(R127:R160)</f>
        <v>360.00988799999999</v>
      </c>
      <c r="S126" s="211"/>
      <c r="T126" s="213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127</v>
      </c>
      <c r="BK126" s="216">
        <f>SUM(BK127:BK160)</f>
        <v>0</v>
      </c>
    </row>
    <row r="127" s="2" customFormat="1">
      <c r="A127" s="39"/>
      <c r="B127" s="40"/>
      <c r="C127" s="219" t="s">
        <v>87</v>
      </c>
      <c r="D127" s="219" t="s">
        <v>130</v>
      </c>
      <c r="E127" s="220" t="s">
        <v>252</v>
      </c>
      <c r="F127" s="221" t="s">
        <v>253</v>
      </c>
      <c r="G127" s="222" t="s">
        <v>133</v>
      </c>
      <c r="H127" s="223">
        <v>86.469999999999999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44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134</v>
      </c>
      <c r="AT127" s="230" t="s">
        <v>130</v>
      </c>
      <c r="AU127" s="230" t="s">
        <v>89</v>
      </c>
      <c r="AY127" s="18" t="s">
        <v>127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134</v>
      </c>
      <c r="BM127" s="230" t="s">
        <v>2109</v>
      </c>
    </row>
    <row r="128" s="2" customFormat="1">
      <c r="A128" s="39"/>
      <c r="B128" s="40"/>
      <c r="C128" s="41"/>
      <c r="D128" s="232" t="s">
        <v>136</v>
      </c>
      <c r="E128" s="41"/>
      <c r="F128" s="233" t="s">
        <v>255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89</v>
      </c>
    </row>
    <row r="129" s="13" customFormat="1">
      <c r="A129" s="13"/>
      <c r="B129" s="237"/>
      <c r="C129" s="238"/>
      <c r="D129" s="232" t="s">
        <v>138</v>
      </c>
      <c r="E129" s="239" t="s">
        <v>1</v>
      </c>
      <c r="F129" s="240" t="s">
        <v>2110</v>
      </c>
      <c r="G129" s="238"/>
      <c r="H129" s="241">
        <v>10.41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138</v>
      </c>
      <c r="AU129" s="247" t="s">
        <v>89</v>
      </c>
      <c r="AV129" s="13" t="s">
        <v>89</v>
      </c>
      <c r="AW129" s="13" t="s">
        <v>34</v>
      </c>
      <c r="AX129" s="13" t="s">
        <v>79</v>
      </c>
      <c r="AY129" s="247" t="s">
        <v>127</v>
      </c>
    </row>
    <row r="130" s="13" customFormat="1">
      <c r="A130" s="13"/>
      <c r="B130" s="237"/>
      <c r="C130" s="238"/>
      <c r="D130" s="232" t="s">
        <v>138</v>
      </c>
      <c r="E130" s="239" t="s">
        <v>1</v>
      </c>
      <c r="F130" s="240" t="s">
        <v>2111</v>
      </c>
      <c r="G130" s="238"/>
      <c r="H130" s="241">
        <v>76.060000000000002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138</v>
      </c>
      <c r="AU130" s="247" t="s">
        <v>89</v>
      </c>
      <c r="AV130" s="13" t="s">
        <v>89</v>
      </c>
      <c r="AW130" s="13" t="s">
        <v>34</v>
      </c>
      <c r="AX130" s="13" t="s">
        <v>79</v>
      </c>
      <c r="AY130" s="247" t="s">
        <v>127</v>
      </c>
    </row>
    <row r="131" s="14" customFormat="1">
      <c r="A131" s="14"/>
      <c r="B131" s="248"/>
      <c r="C131" s="249"/>
      <c r="D131" s="232" t="s">
        <v>138</v>
      </c>
      <c r="E131" s="250" t="s">
        <v>1</v>
      </c>
      <c r="F131" s="251" t="s">
        <v>176</v>
      </c>
      <c r="G131" s="249"/>
      <c r="H131" s="252">
        <v>86.469999999999999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138</v>
      </c>
      <c r="AU131" s="258" t="s">
        <v>89</v>
      </c>
      <c r="AV131" s="14" t="s">
        <v>134</v>
      </c>
      <c r="AW131" s="14" t="s">
        <v>34</v>
      </c>
      <c r="AX131" s="14" t="s">
        <v>87</v>
      </c>
      <c r="AY131" s="258" t="s">
        <v>127</v>
      </c>
    </row>
    <row r="132" s="2" customFormat="1">
      <c r="A132" s="39"/>
      <c r="B132" s="40"/>
      <c r="C132" s="219" t="s">
        <v>89</v>
      </c>
      <c r="D132" s="219" t="s">
        <v>130</v>
      </c>
      <c r="E132" s="220" t="s">
        <v>2112</v>
      </c>
      <c r="F132" s="221" t="s">
        <v>283</v>
      </c>
      <c r="G132" s="222" t="s">
        <v>133</v>
      </c>
      <c r="H132" s="223">
        <v>420.32499999999999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134</v>
      </c>
      <c r="AT132" s="230" t="s">
        <v>130</v>
      </c>
      <c r="AU132" s="230" t="s">
        <v>89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134</v>
      </c>
      <c r="BM132" s="230" t="s">
        <v>2113</v>
      </c>
    </row>
    <row r="133" s="2" customFormat="1">
      <c r="A133" s="39"/>
      <c r="B133" s="40"/>
      <c r="C133" s="41"/>
      <c r="D133" s="232" t="s">
        <v>136</v>
      </c>
      <c r="E133" s="41"/>
      <c r="F133" s="233" t="s">
        <v>2114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89</v>
      </c>
    </row>
    <row r="134" s="13" customFormat="1">
      <c r="A134" s="13"/>
      <c r="B134" s="237"/>
      <c r="C134" s="238"/>
      <c r="D134" s="232" t="s">
        <v>138</v>
      </c>
      <c r="E134" s="239" t="s">
        <v>1</v>
      </c>
      <c r="F134" s="240" t="s">
        <v>2115</v>
      </c>
      <c r="G134" s="238"/>
      <c r="H134" s="241">
        <v>141.87000000000001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138</v>
      </c>
      <c r="AU134" s="247" t="s">
        <v>89</v>
      </c>
      <c r="AV134" s="13" t="s">
        <v>89</v>
      </c>
      <c r="AW134" s="13" t="s">
        <v>34</v>
      </c>
      <c r="AX134" s="13" t="s">
        <v>79</v>
      </c>
      <c r="AY134" s="247" t="s">
        <v>127</v>
      </c>
    </row>
    <row r="135" s="13" customFormat="1">
      <c r="A135" s="13"/>
      <c r="B135" s="237"/>
      <c r="C135" s="238"/>
      <c r="D135" s="232" t="s">
        <v>138</v>
      </c>
      <c r="E135" s="239" t="s">
        <v>1</v>
      </c>
      <c r="F135" s="240" t="s">
        <v>2116</v>
      </c>
      <c r="G135" s="238"/>
      <c r="H135" s="241">
        <v>123.155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138</v>
      </c>
      <c r="AU135" s="247" t="s">
        <v>89</v>
      </c>
      <c r="AV135" s="13" t="s">
        <v>89</v>
      </c>
      <c r="AW135" s="13" t="s">
        <v>34</v>
      </c>
      <c r="AX135" s="13" t="s">
        <v>79</v>
      </c>
      <c r="AY135" s="247" t="s">
        <v>127</v>
      </c>
    </row>
    <row r="136" s="13" customFormat="1">
      <c r="A136" s="13"/>
      <c r="B136" s="237"/>
      <c r="C136" s="238"/>
      <c r="D136" s="232" t="s">
        <v>138</v>
      </c>
      <c r="E136" s="239" t="s">
        <v>1</v>
      </c>
      <c r="F136" s="240" t="s">
        <v>2117</v>
      </c>
      <c r="G136" s="238"/>
      <c r="H136" s="241">
        <v>155.30000000000001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138</v>
      </c>
      <c r="AU136" s="247" t="s">
        <v>89</v>
      </c>
      <c r="AV136" s="13" t="s">
        <v>89</v>
      </c>
      <c r="AW136" s="13" t="s">
        <v>34</v>
      </c>
      <c r="AX136" s="13" t="s">
        <v>79</v>
      </c>
      <c r="AY136" s="247" t="s">
        <v>127</v>
      </c>
    </row>
    <row r="137" s="14" customFormat="1">
      <c r="A137" s="14"/>
      <c r="B137" s="248"/>
      <c r="C137" s="249"/>
      <c r="D137" s="232" t="s">
        <v>138</v>
      </c>
      <c r="E137" s="250" t="s">
        <v>1</v>
      </c>
      <c r="F137" s="251" t="s">
        <v>176</v>
      </c>
      <c r="G137" s="249"/>
      <c r="H137" s="252">
        <v>420.32499999999999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138</v>
      </c>
      <c r="AU137" s="258" t="s">
        <v>89</v>
      </c>
      <c r="AV137" s="14" t="s">
        <v>134</v>
      </c>
      <c r="AW137" s="14" t="s">
        <v>34</v>
      </c>
      <c r="AX137" s="14" t="s">
        <v>87</v>
      </c>
      <c r="AY137" s="258" t="s">
        <v>127</v>
      </c>
    </row>
    <row r="138" s="2" customFormat="1" ht="16.5" customHeight="1">
      <c r="A138" s="39"/>
      <c r="B138" s="40"/>
      <c r="C138" s="273" t="s">
        <v>147</v>
      </c>
      <c r="D138" s="273" t="s">
        <v>295</v>
      </c>
      <c r="E138" s="274" t="s">
        <v>2118</v>
      </c>
      <c r="F138" s="275" t="s">
        <v>2119</v>
      </c>
      <c r="G138" s="276" t="s">
        <v>144</v>
      </c>
      <c r="H138" s="277">
        <v>200</v>
      </c>
      <c r="I138" s="278"/>
      <c r="J138" s="279">
        <f>ROUND(I138*H138,2)</f>
        <v>0</v>
      </c>
      <c r="K138" s="275" t="s">
        <v>1</v>
      </c>
      <c r="L138" s="280"/>
      <c r="M138" s="281" t="s">
        <v>1</v>
      </c>
      <c r="N138" s="282" t="s">
        <v>44</v>
      </c>
      <c r="O138" s="92"/>
      <c r="P138" s="228">
        <f>O138*H138</f>
        <v>0</v>
      </c>
      <c r="Q138" s="228">
        <v>1</v>
      </c>
      <c r="R138" s="228">
        <f>Q138*H138</f>
        <v>200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178</v>
      </c>
      <c r="AT138" s="230" t="s">
        <v>295</v>
      </c>
      <c r="AU138" s="230" t="s">
        <v>89</v>
      </c>
      <c r="AY138" s="18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87</v>
      </c>
      <c r="BK138" s="231">
        <f>ROUND(I138*H138,2)</f>
        <v>0</v>
      </c>
      <c r="BL138" s="18" t="s">
        <v>134</v>
      </c>
      <c r="BM138" s="230" t="s">
        <v>2120</v>
      </c>
    </row>
    <row r="139" s="2" customFormat="1">
      <c r="A139" s="39"/>
      <c r="B139" s="40"/>
      <c r="C139" s="41"/>
      <c r="D139" s="232" t="s">
        <v>136</v>
      </c>
      <c r="E139" s="41"/>
      <c r="F139" s="233" t="s">
        <v>2119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89</v>
      </c>
    </row>
    <row r="140" s="13" customFormat="1">
      <c r="A140" s="13"/>
      <c r="B140" s="237"/>
      <c r="C140" s="238"/>
      <c r="D140" s="232" t="s">
        <v>138</v>
      </c>
      <c r="E140" s="239" t="s">
        <v>1</v>
      </c>
      <c r="F140" s="240" t="s">
        <v>2121</v>
      </c>
      <c r="G140" s="238"/>
      <c r="H140" s="241">
        <v>200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138</v>
      </c>
      <c r="AU140" s="247" t="s">
        <v>89</v>
      </c>
      <c r="AV140" s="13" t="s">
        <v>89</v>
      </c>
      <c r="AW140" s="13" t="s">
        <v>34</v>
      </c>
      <c r="AX140" s="13" t="s">
        <v>87</v>
      </c>
      <c r="AY140" s="247" t="s">
        <v>127</v>
      </c>
    </row>
    <row r="141" s="2" customFormat="1">
      <c r="A141" s="39"/>
      <c r="B141" s="40"/>
      <c r="C141" s="219" t="s">
        <v>134</v>
      </c>
      <c r="D141" s="219" t="s">
        <v>130</v>
      </c>
      <c r="E141" s="220" t="s">
        <v>2122</v>
      </c>
      <c r="F141" s="221" t="s">
        <v>2123</v>
      </c>
      <c r="G141" s="222" t="s">
        <v>133</v>
      </c>
      <c r="H141" s="223">
        <v>80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134</v>
      </c>
      <c r="AT141" s="230" t="s">
        <v>130</v>
      </c>
      <c r="AU141" s="230" t="s">
        <v>89</v>
      </c>
      <c r="AY141" s="18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134</v>
      </c>
      <c r="BM141" s="230" t="s">
        <v>2124</v>
      </c>
    </row>
    <row r="142" s="2" customFormat="1">
      <c r="A142" s="39"/>
      <c r="B142" s="40"/>
      <c r="C142" s="41"/>
      <c r="D142" s="232" t="s">
        <v>136</v>
      </c>
      <c r="E142" s="41"/>
      <c r="F142" s="233" t="s">
        <v>2125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89</v>
      </c>
    </row>
    <row r="143" s="13" customFormat="1">
      <c r="A143" s="13"/>
      <c r="B143" s="237"/>
      <c r="C143" s="238"/>
      <c r="D143" s="232" t="s">
        <v>138</v>
      </c>
      <c r="E143" s="239" t="s">
        <v>1</v>
      </c>
      <c r="F143" s="240" t="s">
        <v>2126</v>
      </c>
      <c r="G143" s="238"/>
      <c r="H143" s="241">
        <v>80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138</v>
      </c>
      <c r="AU143" s="247" t="s">
        <v>89</v>
      </c>
      <c r="AV143" s="13" t="s">
        <v>89</v>
      </c>
      <c r="AW143" s="13" t="s">
        <v>34</v>
      </c>
      <c r="AX143" s="13" t="s">
        <v>87</v>
      </c>
      <c r="AY143" s="247" t="s">
        <v>127</v>
      </c>
    </row>
    <row r="144" s="2" customFormat="1" ht="16.5" customHeight="1">
      <c r="A144" s="39"/>
      <c r="B144" s="40"/>
      <c r="C144" s="273" t="s">
        <v>158</v>
      </c>
      <c r="D144" s="273" t="s">
        <v>295</v>
      </c>
      <c r="E144" s="274" t="s">
        <v>2127</v>
      </c>
      <c r="F144" s="275" t="s">
        <v>2128</v>
      </c>
      <c r="G144" s="276" t="s">
        <v>144</v>
      </c>
      <c r="H144" s="277">
        <v>160</v>
      </c>
      <c r="I144" s="278"/>
      <c r="J144" s="279">
        <f>ROUND(I144*H144,2)</f>
        <v>0</v>
      </c>
      <c r="K144" s="275" t="s">
        <v>1</v>
      </c>
      <c r="L144" s="280"/>
      <c r="M144" s="281" t="s">
        <v>1</v>
      </c>
      <c r="N144" s="282" t="s">
        <v>44</v>
      </c>
      <c r="O144" s="92"/>
      <c r="P144" s="228">
        <f>O144*H144</f>
        <v>0</v>
      </c>
      <c r="Q144" s="228">
        <v>1</v>
      </c>
      <c r="R144" s="228">
        <f>Q144*H144</f>
        <v>160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178</v>
      </c>
      <c r="AT144" s="230" t="s">
        <v>295</v>
      </c>
      <c r="AU144" s="230" t="s">
        <v>89</v>
      </c>
      <c r="AY144" s="18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87</v>
      </c>
      <c r="BK144" s="231">
        <f>ROUND(I144*H144,2)</f>
        <v>0</v>
      </c>
      <c r="BL144" s="18" t="s">
        <v>134</v>
      </c>
      <c r="BM144" s="230" t="s">
        <v>2129</v>
      </c>
    </row>
    <row r="145" s="2" customFormat="1">
      <c r="A145" s="39"/>
      <c r="B145" s="40"/>
      <c r="C145" s="41"/>
      <c r="D145" s="232" t="s">
        <v>136</v>
      </c>
      <c r="E145" s="41"/>
      <c r="F145" s="233" t="s">
        <v>2128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89</v>
      </c>
    </row>
    <row r="146" s="13" customFormat="1">
      <c r="A146" s="13"/>
      <c r="B146" s="237"/>
      <c r="C146" s="238"/>
      <c r="D146" s="232" t="s">
        <v>138</v>
      </c>
      <c r="E146" s="239" t="s">
        <v>1</v>
      </c>
      <c r="F146" s="240" t="s">
        <v>2130</v>
      </c>
      <c r="G146" s="238"/>
      <c r="H146" s="241">
        <v>160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138</v>
      </c>
      <c r="AU146" s="247" t="s">
        <v>89</v>
      </c>
      <c r="AV146" s="13" t="s">
        <v>89</v>
      </c>
      <c r="AW146" s="13" t="s">
        <v>34</v>
      </c>
      <c r="AX146" s="13" t="s">
        <v>87</v>
      </c>
      <c r="AY146" s="247" t="s">
        <v>127</v>
      </c>
    </row>
    <row r="147" s="2" customFormat="1" ht="21.75" customHeight="1">
      <c r="A147" s="39"/>
      <c r="B147" s="40"/>
      <c r="C147" s="219" t="s">
        <v>163</v>
      </c>
      <c r="D147" s="219" t="s">
        <v>130</v>
      </c>
      <c r="E147" s="220" t="s">
        <v>2131</v>
      </c>
      <c r="F147" s="221" t="s">
        <v>2132</v>
      </c>
      <c r="G147" s="222" t="s">
        <v>205</v>
      </c>
      <c r="H147" s="223">
        <v>395.5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134</v>
      </c>
      <c r="AT147" s="230" t="s">
        <v>130</v>
      </c>
      <c r="AU147" s="230" t="s">
        <v>89</v>
      </c>
      <c r="AY147" s="18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134</v>
      </c>
      <c r="BM147" s="230" t="s">
        <v>2133</v>
      </c>
    </row>
    <row r="148" s="2" customFormat="1">
      <c r="A148" s="39"/>
      <c r="B148" s="40"/>
      <c r="C148" s="41"/>
      <c r="D148" s="232" t="s">
        <v>136</v>
      </c>
      <c r="E148" s="41"/>
      <c r="F148" s="233" t="s">
        <v>2134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89</v>
      </c>
    </row>
    <row r="149" s="13" customFormat="1">
      <c r="A149" s="13"/>
      <c r="B149" s="237"/>
      <c r="C149" s="238"/>
      <c r="D149" s="232" t="s">
        <v>138</v>
      </c>
      <c r="E149" s="239" t="s">
        <v>1</v>
      </c>
      <c r="F149" s="240" t="s">
        <v>2135</v>
      </c>
      <c r="G149" s="238"/>
      <c r="H149" s="241">
        <v>395.5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138</v>
      </c>
      <c r="AU149" s="247" t="s">
        <v>89</v>
      </c>
      <c r="AV149" s="13" t="s">
        <v>89</v>
      </c>
      <c r="AW149" s="13" t="s">
        <v>34</v>
      </c>
      <c r="AX149" s="13" t="s">
        <v>87</v>
      </c>
      <c r="AY149" s="247" t="s">
        <v>127</v>
      </c>
    </row>
    <row r="150" s="2" customFormat="1" ht="16.5" customHeight="1">
      <c r="A150" s="39"/>
      <c r="B150" s="40"/>
      <c r="C150" s="273" t="s">
        <v>168</v>
      </c>
      <c r="D150" s="273" t="s">
        <v>295</v>
      </c>
      <c r="E150" s="274" t="s">
        <v>2136</v>
      </c>
      <c r="F150" s="275" t="s">
        <v>2137</v>
      </c>
      <c r="G150" s="276" t="s">
        <v>2138</v>
      </c>
      <c r="H150" s="277">
        <v>9.8879999999999999</v>
      </c>
      <c r="I150" s="278"/>
      <c r="J150" s="279">
        <f>ROUND(I150*H150,2)</f>
        <v>0</v>
      </c>
      <c r="K150" s="275" t="s">
        <v>1</v>
      </c>
      <c r="L150" s="280"/>
      <c r="M150" s="281" t="s">
        <v>1</v>
      </c>
      <c r="N150" s="282" t="s">
        <v>44</v>
      </c>
      <c r="O150" s="92"/>
      <c r="P150" s="228">
        <f>O150*H150</f>
        <v>0</v>
      </c>
      <c r="Q150" s="228">
        <v>0.001</v>
      </c>
      <c r="R150" s="228">
        <f>Q150*H150</f>
        <v>0.009888000000000001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178</v>
      </c>
      <c r="AT150" s="230" t="s">
        <v>295</v>
      </c>
      <c r="AU150" s="230" t="s">
        <v>89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134</v>
      </c>
      <c r="BM150" s="230" t="s">
        <v>2139</v>
      </c>
    </row>
    <row r="151" s="2" customFormat="1">
      <c r="A151" s="39"/>
      <c r="B151" s="40"/>
      <c r="C151" s="41"/>
      <c r="D151" s="232" t="s">
        <v>136</v>
      </c>
      <c r="E151" s="41"/>
      <c r="F151" s="233" t="s">
        <v>2137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89</v>
      </c>
    </row>
    <row r="152" s="13" customFormat="1">
      <c r="A152" s="13"/>
      <c r="B152" s="237"/>
      <c r="C152" s="238"/>
      <c r="D152" s="232" t="s">
        <v>138</v>
      </c>
      <c r="E152" s="239" t="s">
        <v>1</v>
      </c>
      <c r="F152" s="240" t="s">
        <v>2140</v>
      </c>
      <c r="G152" s="238"/>
      <c r="H152" s="241">
        <v>9.8879999999999999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138</v>
      </c>
      <c r="AU152" s="247" t="s">
        <v>89</v>
      </c>
      <c r="AV152" s="13" t="s">
        <v>89</v>
      </c>
      <c r="AW152" s="13" t="s">
        <v>34</v>
      </c>
      <c r="AX152" s="13" t="s">
        <v>87</v>
      </c>
      <c r="AY152" s="247" t="s">
        <v>127</v>
      </c>
    </row>
    <row r="153" s="2" customFormat="1">
      <c r="A153" s="39"/>
      <c r="B153" s="40"/>
      <c r="C153" s="219" t="s">
        <v>178</v>
      </c>
      <c r="D153" s="219" t="s">
        <v>130</v>
      </c>
      <c r="E153" s="220" t="s">
        <v>2141</v>
      </c>
      <c r="F153" s="221" t="s">
        <v>2142</v>
      </c>
      <c r="G153" s="222" t="s">
        <v>205</v>
      </c>
      <c r="H153" s="223">
        <v>395.5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134</v>
      </c>
      <c r="AT153" s="230" t="s">
        <v>130</v>
      </c>
      <c r="AU153" s="230" t="s">
        <v>89</v>
      </c>
      <c r="AY153" s="18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134</v>
      </c>
      <c r="BM153" s="230" t="s">
        <v>2143</v>
      </c>
    </row>
    <row r="154" s="2" customFormat="1">
      <c r="A154" s="39"/>
      <c r="B154" s="40"/>
      <c r="C154" s="41"/>
      <c r="D154" s="232" t="s">
        <v>136</v>
      </c>
      <c r="E154" s="41"/>
      <c r="F154" s="233" t="s">
        <v>2144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89</v>
      </c>
    </row>
    <row r="155" s="13" customFormat="1">
      <c r="A155" s="13"/>
      <c r="B155" s="237"/>
      <c r="C155" s="238"/>
      <c r="D155" s="232" t="s">
        <v>138</v>
      </c>
      <c r="E155" s="239" t="s">
        <v>1</v>
      </c>
      <c r="F155" s="240" t="s">
        <v>2135</v>
      </c>
      <c r="G155" s="238"/>
      <c r="H155" s="241">
        <v>395.5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138</v>
      </c>
      <c r="AU155" s="247" t="s">
        <v>89</v>
      </c>
      <c r="AV155" s="13" t="s">
        <v>89</v>
      </c>
      <c r="AW155" s="13" t="s">
        <v>34</v>
      </c>
      <c r="AX155" s="13" t="s">
        <v>87</v>
      </c>
      <c r="AY155" s="247" t="s">
        <v>127</v>
      </c>
    </row>
    <row r="156" s="2" customFormat="1" ht="21.75" customHeight="1">
      <c r="A156" s="39"/>
      <c r="B156" s="40"/>
      <c r="C156" s="219" t="s">
        <v>128</v>
      </c>
      <c r="D156" s="219" t="s">
        <v>130</v>
      </c>
      <c r="E156" s="220" t="s">
        <v>2145</v>
      </c>
      <c r="F156" s="221" t="s">
        <v>2146</v>
      </c>
      <c r="G156" s="222" t="s">
        <v>205</v>
      </c>
      <c r="H156" s="223">
        <v>10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134</v>
      </c>
      <c r="AT156" s="230" t="s">
        <v>130</v>
      </c>
      <c r="AU156" s="230" t="s">
        <v>89</v>
      </c>
      <c r="AY156" s="18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87</v>
      </c>
      <c r="BK156" s="231">
        <f>ROUND(I156*H156,2)</f>
        <v>0</v>
      </c>
      <c r="BL156" s="18" t="s">
        <v>134</v>
      </c>
      <c r="BM156" s="230" t="s">
        <v>2147</v>
      </c>
    </row>
    <row r="157" s="2" customFormat="1">
      <c r="A157" s="39"/>
      <c r="B157" s="40"/>
      <c r="C157" s="41"/>
      <c r="D157" s="232" t="s">
        <v>136</v>
      </c>
      <c r="E157" s="41"/>
      <c r="F157" s="233" t="s">
        <v>2148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89</v>
      </c>
    </row>
    <row r="158" s="2" customFormat="1" ht="16.5" customHeight="1">
      <c r="A158" s="39"/>
      <c r="B158" s="40"/>
      <c r="C158" s="273" t="s">
        <v>187</v>
      </c>
      <c r="D158" s="273" t="s">
        <v>295</v>
      </c>
      <c r="E158" s="274" t="s">
        <v>2149</v>
      </c>
      <c r="F158" s="275" t="s">
        <v>2150</v>
      </c>
      <c r="G158" s="276" t="s">
        <v>205</v>
      </c>
      <c r="H158" s="277">
        <v>10.5</v>
      </c>
      <c r="I158" s="278"/>
      <c r="J158" s="279">
        <f>ROUND(I158*H158,2)</f>
        <v>0</v>
      </c>
      <c r="K158" s="275" t="s">
        <v>1</v>
      </c>
      <c r="L158" s="280"/>
      <c r="M158" s="281" t="s">
        <v>1</v>
      </c>
      <c r="N158" s="282" t="s">
        <v>44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178</v>
      </c>
      <c r="AT158" s="230" t="s">
        <v>295</v>
      </c>
      <c r="AU158" s="230" t="s">
        <v>89</v>
      </c>
      <c r="AY158" s="18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134</v>
      </c>
      <c r="BM158" s="230" t="s">
        <v>2151</v>
      </c>
    </row>
    <row r="159" s="2" customFormat="1">
      <c r="A159" s="39"/>
      <c r="B159" s="40"/>
      <c r="C159" s="41"/>
      <c r="D159" s="232" t="s">
        <v>136</v>
      </c>
      <c r="E159" s="41"/>
      <c r="F159" s="233" t="s">
        <v>2150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89</v>
      </c>
    </row>
    <row r="160" s="13" customFormat="1">
      <c r="A160" s="13"/>
      <c r="B160" s="237"/>
      <c r="C160" s="238"/>
      <c r="D160" s="232" t="s">
        <v>138</v>
      </c>
      <c r="E160" s="239" t="s">
        <v>1</v>
      </c>
      <c r="F160" s="240" t="s">
        <v>2152</v>
      </c>
      <c r="G160" s="238"/>
      <c r="H160" s="241">
        <v>10.5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138</v>
      </c>
      <c r="AU160" s="247" t="s">
        <v>89</v>
      </c>
      <c r="AV160" s="13" t="s">
        <v>89</v>
      </c>
      <c r="AW160" s="13" t="s">
        <v>34</v>
      </c>
      <c r="AX160" s="13" t="s">
        <v>87</v>
      </c>
      <c r="AY160" s="247" t="s">
        <v>127</v>
      </c>
    </row>
    <row r="161" s="12" customFormat="1" ht="22.8" customHeight="1">
      <c r="A161" s="12"/>
      <c r="B161" s="203"/>
      <c r="C161" s="204"/>
      <c r="D161" s="205" t="s">
        <v>78</v>
      </c>
      <c r="E161" s="217" t="s">
        <v>158</v>
      </c>
      <c r="F161" s="217" t="s">
        <v>2153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SUM(P162:P188)</f>
        <v>0</v>
      </c>
      <c r="Q161" s="211"/>
      <c r="R161" s="212">
        <f>SUM(R162:R188)</f>
        <v>130.18826000000001</v>
      </c>
      <c r="S161" s="211"/>
      <c r="T161" s="213">
        <f>SUM(T162:T188)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87</v>
      </c>
      <c r="AT161" s="215" t="s">
        <v>78</v>
      </c>
      <c r="AU161" s="215" t="s">
        <v>87</v>
      </c>
      <c r="AY161" s="214" t="s">
        <v>127</v>
      </c>
      <c r="BK161" s="216">
        <f>SUM(BK162:BK188)</f>
        <v>0</v>
      </c>
    </row>
    <row r="162" s="2" customFormat="1" ht="21.75" customHeight="1">
      <c r="A162" s="39"/>
      <c r="B162" s="40"/>
      <c r="C162" s="219" t="s">
        <v>193</v>
      </c>
      <c r="D162" s="219" t="s">
        <v>130</v>
      </c>
      <c r="E162" s="220" t="s">
        <v>2154</v>
      </c>
      <c r="F162" s="221" t="s">
        <v>2155</v>
      </c>
      <c r="G162" s="222" t="s">
        <v>205</v>
      </c>
      <c r="H162" s="223">
        <v>164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134</v>
      </c>
      <c r="AT162" s="230" t="s">
        <v>130</v>
      </c>
      <c r="AU162" s="230" t="s">
        <v>89</v>
      </c>
      <c r="AY162" s="18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134</v>
      </c>
      <c r="BM162" s="230" t="s">
        <v>2156</v>
      </c>
    </row>
    <row r="163" s="2" customFormat="1">
      <c r="A163" s="39"/>
      <c r="B163" s="40"/>
      <c r="C163" s="41"/>
      <c r="D163" s="232" t="s">
        <v>136</v>
      </c>
      <c r="E163" s="41"/>
      <c r="F163" s="233" t="s">
        <v>2157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89</v>
      </c>
    </row>
    <row r="164" s="2" customFormat="1" ht="21.75" customHeight="1">
      <c r="A164" s="39"/>
      <c r="B164" s="40"/>
      <c r="C164" s="219" t="s">
        <v>202</v>
      </c>
      <c r="D164" s="219" t="s">
        <v>130</v>
      </c>
      <c r="E164" s="220" t="s">
        <v>2158</v>
      </c>
      <c r="F164" s="221" t="s">
        <v>2159</v>
      </c>
      <c r="G164" s="222" t="s">
        <v>205</v>
      </c>
      <c r="H164" s="223">
        <v>674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134</v>
      </c>
      <c r="AT164" s="230" t="s">
        <v>130</v>
      </c>
      <c r="AU164" s="230" t="s">
        <v>89</v>
      </c>
      <c r="AY164" s="18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87</v>
      </c>
      <c r="BK164" s="231">
        <f>ROUND(I164*H164,2)</f>
        <v>0</v>
      </c>
      <c r="BL164" s="18" t="s">
        <v>134</v>
      </c>
      <c r="BM164" s="230" t="s">
        <v>2160</v>
      </c>
    </row>
    <row r="165" s="2" customFormat="1">
      <c r="A165" s="39"/>
      <c r="B165" s="40"/>
      <c r="C165" s="41"/>
      <c r="D165" s="232" t="s">
        <v>136</v>
      </c>
      <c r="E165" s="41"/>
      <c r="F165" s="233" t="s">
        <v>2161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89</v>
      </c>
    </row>
    <row r="166" s="13" customFormat="1">
      <c r="A166" s="13"/>
      <c r="B166" s="237"/>
      <c r="C166" s="238"/>
      <c r="D166" s="232" t="s">
        <v>138</v>
      </c>
      <c r="E166" s="239" t="s">
        <v>1</v>
      </c>
      <c r="F166" s="240" t="s">
        <v>2162</v>
      </c>
      <c r="G166" s="238"/>
      <c r="H166" s="241">
        <v>674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138</v>
      </c>
      <c r="AU166" s="247" t="s">
        <v>89</v>
      </c>
      <c r="AV166" s="13" t="s">
        <v>89</v>
      </c>
      <c r="AW166" s="13" t="s">
        <v>34</v>
      </c>
      <c r="AX166" s="13" t="s">
        <v>87</v>
      </c>
      <c r="AY166" s="247" t="s">
        <v>127</v>
      </c>
    </row>
    <row r="167" s="2" customFormat="1">
      <c r="A167" s="39"/>
      <c r="B167" s="40"/>
      <c r="C167" s="219" t="s">
        <v>210</v>
      </c>
      <c r="D167" s="219" t="s">
        <v>130</v>
      </c>
      <c r="E167" s="220" t="s">
        <v>2163</v>
      </c>
      <c r="F167" s="221" t="s">
        <v>2164</v>
      </c>
      <c r="G167" s="222" t="s">
        <v>205</v>
      </c>
      <c r="H167" s="223">
        <v>367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44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134</v>
      </c>
      <c r="AT167" s="230" t="s">
        <v>130</v>
      </c>
      <c r="AU167" s="230" t="s">
        <v>89</v>
      </c>
      <c r="AY167" s="18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87</v>
      </c>
      <c r="BK167" s="231">
        <f>ROUND(I167*H167,2)</f>
        <v>0</v>
      </c>
      <c r="BL167" s="18" t="s">
        <v>134</v>
      </c>
      <c r="BM167" s="230" t="s">
        <v>2165</v>
      </c>
    </row>
    <row r="168" s="2" customFormat="1">
      <c r="A168" s="39"/>
      <c r="B168" s="40"/>
      <c r="C168" s="41"/>
      <c r="D168" s="232" t="s">
        <v>136</v>
      </c>
      <c r="E168" s="41"/>
      <c r="F168" s="233" t="s">
        <v>2166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89</v>
      </c>
    </row>
    <row r="169" s="13" customFormat="1">
      <c r="A169" s="13"/>
      <c r="B169" s="237"/>
      <c r="C169" s="238"/>
      <c r="D169" s="232" t="s">
        <v>138</v>
      </c>
      <c r="E169" s="239" t="s">
        <v>1</v>
      </c>
      <c r="F169" s="240" t="s">
        <v>2167</v>
      </c>
      <c r="G169" s="238"/>
      <c r="H169" s="241">
        <v>367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138</v>
      </c>
      <c r="AU169" s="247" t="s">
        <v>89</v>
      </c>
      <c r="AV169" s="13" t="s">
        <v>89</v>
      </c>
      <c r="AW169" s="13" t="s">
        <v>34</v>
      </c>
      <c r="AX169" s="13" t="s">
        <v>87</v>
      </c>
      <c r="AY169" s="247" t="s">
        <v>127</v>
      </c>
    </row>
    <row r="170" s="2" customFormat="1">
      <c r="A170" s="39"/>
      <c r="B170" s="40"/>
      <c r="C170" s="219" t="s">
        <v>216</v>
      </c>
      <c r="D170" s="219" t="s">
        <v>130</v>
      </c>
      <c r="E170" s="220" t="s">
        <v>2168</v>
      </c>
      <c r="F170" s="221" t="s">
        <v>2169</v>
      </c>
      <c r="G170" s="222" t="s">
        <v>205</v>
      </c>
      <c r="H170" s="223">
        <v>164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134</v>
      </c>
      <c r="AT170" s="230" t="s">
        <v>130</v>
      </c>
      <c r="AU170" s="230" t="s">
        <v>89</v>
      </c>
      <c r="AY170" s="18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134</v>
      </c>
      <c r="BM170" s="230" t="s">
        <v>2170</v>
      </c>
    </row>
    <row r="171" s="2" customFormat="1">
      <c r="A171" s="39"/>
      <c r="B171" s="40"/>
      <c r="C171" s="41"/>
      <c r="D171" s="232" t="s">
        <v>136</v>
      </c>
      <c r="E171" s="41"/>
      <c r="F171" s="233" t="s">
        <v>2171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89</v>
      </c>
    </row>
    <row r="172" s="2" customFormat="1" ht="16.5" customHeight="1">
      <c r="A172" s="39"/>
      <c r="B172" s="40"/>
      <c r="C172" s="219" t="s">
        <v>8</v>
      </c>
      <c r="D172" s="219" t="s">
        <v>130</v>
      </c>
      <c r="E172" s="220" t="s">
        <v>2172</v>
      </c>
      <c r="F172" s="221" t="s">
        <v>2173</v>
      </c>
      <c r="G172" s="222" t="s">
        <v>205</v>
      </c>
      <c r="H172" s="223">
        <v>531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44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134</v>
      </c>
      <c r="AT172" s="230" t="s">
        <v>130</v>
      </c>
      <c r="AU172" s="230" t="s">
        <v>89</v>
      </c>
      <c r="AY172" s="18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134</v>
      </c>
      <c r="BM172" s="230" t="s">
        <v>2174</v>
      </c>
    </row>
    <row r="173" s="2" customFormat="1">
      <c r="A173" s="39"/>
      <c r="B173" s="40"/>
      <c r="C173" s="41"/>
      <c r="D173" s="232" t="s">
        <v>136</v>
      </c>
      <c r="E173" s="41"/>
      <c r="F173" s="233" t="s">
        <v>2175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89</v>
      </c>
    </row>
    <row r="174" s="13" customFormat="1">
      <c r="A174" s="13"/>
      <c r="B174" s="237"/>
      <c r="C174" s="238"/>
      <c r="D174" s="232" t="s">
        <v>138</v>
      </c>
      <c r="E174" s="239" t="s">
        <v>1</v>
      </c>
      <c r="F174" s="240" t="s">
        <v>2176</v>
      </c>
      <c r="G174" s="238"/>
      <c r="H174" s="241">
        <v>531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138</v>
      </c>
      <c r="AU174" s="247" t="s">
        <v>89</v>
      </c>
      <c r="AV174" s="13" t="s">
        <v>89</v>
      </c>
      <c r="AW174" s="13" t="s">
        <v>34</v>
      </c>
      <c r="AX174" s="13" t="s">
        <v>87</v>
      </c>
      <c r="AY174" s="247" t="s">
        <v>127</v>
      </c>
    </row>
    <row r="175" s="2" customFormat="1" ht="16.5" customHeight="1">
      <c r="A175" s="39"/>
      <c r="B175" s="40"/>
      <c r="C175" s="219" t="s">
        <v>206</v>
      </c>
      <c r="D175" s="219" t="s">
        <v>130</v>
      </c>
      <c r="E175" s="220" t="s">
        <v>2177</v>
      </c>
      <c r="F175" s="221" t="s">
        <v>2178</v>
      </c>
      <c r="G175" s="222" t="s">
        <v>205</v>
      </c>
      <c r="H175" s="223">
        <v>674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134</v>
      </c>
      <c r="AT175" s="230" t="s">
        <v>130</v>
      </c>
      <c r="AU175" s="230" t="s">
        <v>89</v>
      </c>
      <c r="AY175" s="18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134</v>
      </c>
      <c r="BM175" s="230" t="s">
        <v>2179</v>
      </c>
    </row>
    <row r="176" s="2" customFormat="1">
      <c r="A176" s="39"/>
      <c r="B176" s="40"/>
      <c r="C176" s="41"/>
      <c r="D176" s="232" t="s">
        <v>136</v>
      </c>
      <c r="E176" s="41"/>
      <c r="F176" s="233" t="s">
        <v>2180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89</v>
      </c>
    </row>
    <row r="177" s="13" customFormat="1">
      <c r="A177" s="13"/>
      <c r="B177" s="237"/>
      <c r="C177" s="238"/>
      <c r="D177" s="232" t="s">
        <v>138</v>
      </c>
      <c r="E177" s="239" t="s">
        <v>1</v>
      </c>
      <c r="F177" s="240" t="s">
        <v>2162</v>
      </c>
      <c r="G177" s="238"/>
      <c r="H177" s="241">
        <v>674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138</v>
      </c>
      <c r="AU177" s="247" t="s">
        <v>89</v>
      </c>
      <c r="AV177" s="13" t="s">
        <v>89</v>
      </c>
      <c r="AW177" s="13" t="s">
        <v>34</v>
      </c>
      <c r="AX177" s="13" t="s">
        <v>87</v>
      </c>
      <c r="AY177" s="247" t="s">
        <v>127</v>
      </c>
    </row>
    <row r="178" s="2" customFormat="1">
      <c r="A178" s="39"/>
      <c r="B178" s="40"/>
      <c r="C178" s="219" t="s">
        <v>354</v>
      </c>
      <c r="D178" s="219" t="s">
        <v>130</v>
      </c>
      <c r="E178" s="220" t="s">
        <v>2181</v>
      </c>
      <c r="F178" s="221" t="s">
        <v>2182</v>
      </c>
      <c r="G178" s="222" t="s">
        <v>205</v>
      </c>
      <c r="H178" s="223">
        <v>164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0.084250000000000005</v>
      </c>
      <c r="R178" s="228">
        <f>Q178*H178</f>
        <v>13.817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134</v>
      </c>
      <c r="AT178" s="230" t="s">
        <v>130</v>
      </c>
      <c r="AU178" s="230" t="s">
        <v>89</v>
      </c>
      <c r="AY178" s="18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134</v>
      </c>
      <c r="BM178" s="230" t="s">
        <v>2183</v>
      </c>
    </row>
    <row r="179" s="2" customFormat="1">
      <c r="A179" s="39"/>
      <c r="B179" s="40"/>
      <c r="C179" s="41"/>
      <c r="D179" s="232" t="s">
        <v>136</v>
      </c>
      <c r="E179" s="41"/>
      <c r="F179" s="233" t="s">
        <v>2184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89</v>
      </c>
    </row>
    <row r="180" s="2" customFormat="1" ht="21.75" customHeight="1">
      <c r="A180" s="39"/>
      <c r="B180" s="40"/>
      <c r="C180" s="273" t="s">
        <v>365</v>
      </c>
      <c r="D180" s="273" t="s">
        <v>295</v>
      </c>
      <c r="E180" s="274" t="s">
        <v>2185</v>
      </c>
      <c r="F180" s="275" t="s">
        <v>2186</v>
      </c>
      <c r="G180" s="276" t="s">
        <v>205</v>
      </c>
      <c r="H180" s="277">
        <v>172.19999999999999</v>
      </c>
      <c r="I180" s="278"/>
      <c r="J180" s="279">
        <f>ROUND(I180*H180,2)</f>
        <v>0</v>
      </c>
      <c r="K180" s="275" t="s">
        <v>1</v>
      </c>
      <c r="L180" s="280"/>
      <c r="M180" s="281" t="s">
        <v>1</v>
      </c>
      <c r="N180" s="282" t="s">
        <v>44</v>
      </c>
      <c r="O180" s="92"/>
      <c r="P180" s="228">
        <f>O180*H180</f>
        <v>0</v>
      </c>
      <c r="Q180" s="228">
        <v>0.13100000000000001</v>
      </c>
      <c r="R180" s="228">
        <f>Q180*H180</f>
        <v>22.558199999999999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178</v>
      </c>
      <c r="AT180" s="230" t="s">
        <v>295</v>
      </c>
      <c r="AU180" s="230" t="s">
        <v>89</v>
      </c>
      <c r="AY180" s="18" t="s">
        <v>127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87</v>
      </c>
      <c r="BK180" s="231">
        <f>ROUND(I180*H180,2)</f>
        <v>0</v>
      </c>
      <c r="BL180" s="18" t="s">
        <v>134</v>
      </c>
      <c r="BM180" s="230" t="s">
        <v>2187</v>
      </c>
    </row>
    <row r="181" s="2" customFormat="1">
      <c r="A181" s="39"/>
      <c r="B181" s="40"/>
      <c r="C181" s="41"/>
      <c r="D181" s="232" t="s">
        <v>136</v>
      </c>
      <c r="E181" s="41"/>
      <c r="F181" s="233" t="s">
        <v>2186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89</v>
      </c>
    </row>
    <row r="182" s="13" customFormat="1">
      <c r="A182" s="13"/>
      <c r="B182" s="237"/>
      <c r="C182" s="238"/>
      <c r="D182" s="232" t="s">
        <v>138</v>
      </c>
      <c r="E182" s="239" t="s">
        <v>1</v>
      </c>
      <c r="F182" s="240" t="s">
        <v>2188</v>
      </c>
      <c r="G182" s="238"/>
      <c r="H182" s="241">
        <v>164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138</v>
      </c>
      <c r="AU182" s="247" t="s">
        <v>89</v>
      </c>
      <c r="AV182" s="13" t="s">
        <v>89</v>
      </c>
      <c r="AW182" s="13" t="s">
        <v>34</v>
      </c>
      <c r="AX182" s="13" t="s">
        <v>79</v>
      </c>
      <c r="AY182" s="247" t="s">
        <v>127</v>
      </c>
    </row>
    <row r="183" s="13" customFormat="1">
      <c r="A183" s="13"/>
      <c r="B183" s="237"/>
      <c r="C183" s="238"/>
      <c r="D183" s="232" t="s">
        <v>138</v>
      </c>
      <c r="E183" s="239" t="s">
        <v>1</v>
      </c>
      <c r="F183" s="240" t="s">
        <v>2189</v>
      </c>
      <c r="G183" s="238"/>
      <c r="H183" s="241">
        <v>172.19999999999999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138</v>
      </c>
      <c r="AU183" s="247" t="s">
        <v>89</v>
      </c>
      <c r="AV183" s="13" t="s">
        <v>89</v>
      </c>
      <c r="AW183" s="13" t="s">
        <v>34</v>
      </c>
      <c r="AX183" s="13" t="s">
        <v>87</v>
      </c>
      <c r="AY183" s="247" t="s">
        <v>127</v>
      </c>
    </row>
    <row r="184" s="2" customFormat="1">
      <c r="A184" s="39"/>
      <c r="B184" s="40"/>
      <c r="C184" s="219" t="s">
        <v>373</v>
      </c>
      <c r="D184" s="219" t="s">
        <v>130</v>
      </c>
      <c r="E184" s="220" t="s">
        <v>2190</v>
      </c>
      <c r="F184" s="221" t="s">
        <v>2191</v>
      </c>
      <c r="G184" s="222" t="s">
        <v>205</v>
      </c>
      <c r="H184" s="223">
        <v>307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0.10503</v>
      </c>
      <c r="R184" s="228">
        <f>Q184*H184</f>
        <v>32.244210000000002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134</v>
      </c>
      <c r="AT184" s="230" t="s">
        <v>130</v>
      </c>
      <c r="AU184" s="230" t="s">
        <v>89</v>
      </c>
      <c r="AY184" s="18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134</v>
      </c>
      <c r="BM184" s="230" t="s">
        <v>2192</v>
      </c>
    </row>
    <row r="185" s="2" customFormat="1">
      <c r="A185" s="39"/>
      <c r="B185" s="40"/>
      <c r="C185" s="41"/>
      <c r="D185" s="232" t="s">
        <v>136</v>
      </c>
      <c r="E185" s="41"/>
      <c r="F185" s="233" t="s">
        <v>2193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89</v>
      </c>
    </row>
    <row r="186" s="2" customFormat="1" ht="16.5" customHeight="1">
      <c r="A186" s="39"/>
      <c r="B186" s="40"/>
      <c r="C186" s="273" t="s">
        <v>381</v>
      </c>
      <c r="D186" s="273" t="s">
        <v>295</v>
      </c>
      <c r="E186" s="274" t="s">
        <v>2194</v>
      </c>
      <c r="F186" s="275" t="s">
        <v>2195</v>
      </c>
      <c r="G186" s="276" t="s">
        <v>205</v>
      </c>
      <c r="H186" s="277">
        <v>322.35000000000002</v>
      </c>
      <c r="I186" s="278"/>
      <c r="J186" s="279">
        <f>ROUND(I186*H186,2)</f>
        <v>0</v>
      </c>
      <c r="K186" s="275" t="s">
        <v>1</v>
      </c>
      <c r="L186" s="280"/>
      <c r="M186" s="281" t="s">
        <v>1</v>
      </c>
      <c r="N186" s="282" t="s">
        <v>44</v>
      </c>
      <c r="O186" s="92"/>
      <c r="P186" s="228">
        <f>O186*H186</f>
        <v>0</v>
      </c>
      <c r="Q186" s="228">
        <v>0.191</v>
      </c>
      <c r="R186" s="228">
        <f>Q186*H186</f>
        <v>61.568850000000005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178</v>
      </c>
      <c r="AT186" s="230" t="s">
        <v>295</v>
      </c>
      <c r="AU186" s="230" t="s">
        <v>89</v>
      </c>
      <c r="AY186" s="18" t="s">
        <v>127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87</v>
      </c>
      <c r="BK186" s="231">
        <f>ROUND(I186*H186,2)</f>
        <v>0</v>
      </c>
      <c r="BL186" s="18" t="s">
        <v>134</v>
      </c>
      <c r="BM186" s="230" t="s">
        <v>2196</v>
      </c>
    </row>
    <row r="187" s="2" customFormat="1">
      <c r="A187" s="39"/>
      <c r="B187" s="40"/>
      <c r="C187" s="41"/>
      <c r="D187" s="232" t="s">
        <v>136</v>
      </c>
      <c r="E187" s="41"/>
      <c r="F187" s="233" t="s">
        <v>2195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89</v>
      </c>
    </row>
    <row r="188" s="13" customFormat="1">
      <c r="A188" s="13"/>
      <c r="B188" s="237"/>
      <c r="C188" s="238"/>
      <c r="D188" s="232" t="s">
        <v>138</v>
      </c>
      <c r="E188" s="239" t="s">
        <v>1</v>
      </c>
      <c r="F188" s="240" t="s">
        <v>2197</v>
      </c>
      <c r="G188" s="238"/>
      <c r="H188" s="241">
        <v>322.35000000000002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138</v>
      </c>
      <c r="AU188" s="247" t="s">
        <v>89</v>
      </c>
      <c r="AV188" s="13" t="s">
        <v>89</v>
      </c>
      <c r="AW188" s="13" t="s">
        <v>34</v>
      </c>
      <c r="AX188" s="13" t="s">
        <v>87</v>
      </c>
      <c r="AY188" s="247" t="s">
        <v>127</v>
      </c>
    </row>
    <row r="189" s="12" customFormat="1" ht="22.8" customHeight="1">
      <c r="A189" s="12"/>
      <c r="B189" s="203"/>
      <c r="C189" s="204"/>
      <c r="D189" s="205" t="s">
        <v>78</v>
      </c>
      <c r="E189" s="217" t="s">
        <v>163</v>
      </c>
      <c r="F189" s="217" t="s">
        <v>665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5.2286000000000001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87</v>
      </c>
      <c r="AT189" s="215" t="s">
        <v>78</v>
      </c>
      <c r="AU189" s="215" t="s">
        <v>87</v>
      </c>
      <c r="AY189" s="214" t="s">
        <v>127</v>
      </c>
      <c r="BK189" s="216">
        <f>SUM(BK190:BK193)</f>
        <v>0</v>
      </c>
    </row>
    <row r="190" s="2" customFormat="1" ht="21.75" customHeight="1">
      <c r="A190" s="39"/>
      <c r="B190" s="40"/>
      <c r="C190" s="219" t="s">
        <v>7</v>
      </c>
      <c r="D190" s="219" t="s">
        <v>130</v>
      </c>
      <c r="E190" s="220" t="s">
        <v>2198</v>
      </c>
      <c r="F190" s="221" t="s">
        <v>2199</v>
      </c>
      <c r="G190" s="222" t="s">
        <v>205</v>
      </c>
      <c r="H190" s="223">
        <v>10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0.11022</v>
      </c>
      <c r="R190" s="228">
        <f>Q190*H190</f>
        <v>1.1022000000000001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134</v>
      </c>
      <c r="AT190" s="230" t="s">
        <v>130</v>
      </c>
      <c r="AU190" s="230" t="s">
        <v>89</v>
      </c>
      <c r="AY190" s="18" t="s">
        <v>127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87</v>
      </c>
      <c r="BK190" s="231">
        <f>ROUND(I190*H190,2)</f>
        <v>0</v>
      </c>
      <c r="BL190" s="18" t="s">
        <v>134</v>
      </c>
      <c r="BM190" s="230" t="s">
        <v>2200</v>
      </c>
    </row>
    <row r="191" s="2" customFormat="1">
      <c r="A191" s="39"/>
      <c r="B191" s="40"/>
      <c r="C191" s="41"/>
      <c r="D191" s="232" t="s">
        <v>136</v>
      </c>
      <c r="E191" s="41"/>
      <c r="F191" s="233" t="s">
        <v>2201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89</v>
      </c>
    </row>
    <row r="192" s="2" customFormat="1">
      <c r="A192" s="39"/>
      <c r="B192" s="40"/>
      <c r="C192" s="219" t="s">
        <v>396</v>
      </c>
      <c r="D192" s="219" t="s">
        <v>130</v>
      </c>
      <c r="E192" s="220" t="s">
        <v>2202</v>
      </c>
      <c r="F192" s="221" t="s">
        <v>2203</v>
      </c>
      <c r="G192" s="222" t="s">
        <v>213</v>
      </c>
      <c r="H192" s="223">
        <v>32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44</v>
      </c>
      <c r="O192" s="92"/>
      <c r="P192" s="228">
        <f>O192*H192</f>
        <v>0</v>
      </c>
      <c r="Q192" s="228">
        <v>0.12895000000000001</v>
      </c>
      <c r="R192" s="228">
        <f>Q192*H192</f>
        <v>4.1264000000000003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134</v>
      </c>
      <c r="AT192" s="230" t="s">
        <v>130</v>
      </c>
      <c r="AU192" s="230" t="s">
        <v>89</v>
      </c>
      <c r="AY192" s="18" t="s">
        <v>127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87</v>
      </c>
      <c r="BK192" s="231">
        <f>ROUND(I192*H192,2)</f>
        <v>0</v>
      </c>
      <c r="BL192" s="18" t="s">
        <v>134</v>
      </c>
      <c r="BM192" s="230" t="s">
        <v>2204</v>
      </c>
    </row>
    <row r="193" s="2" customFormat="1">
      <c r="A193" s="39"/>
      <c r="B193" s="40"/>
      <c r="C193" s="41"/>
      <c r="D193" s="232" t="s">
        <v>136</v>
      </c>
      <c r="E193" s="41"/>
      <c r="F193" s="233" t="s">
        <v>2205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89</v>
      </c>
    </row>
    <row r="194" s="12" customFormat="1" ht="22.8" customHeight="1">
      <c r="A194" s="12"/>
      <c r="B194" s="203"/>
      <c r="C194" s="204"/>
      <c r="D194" s="205" t="s">
        <v>78</v>
      </c>
      <c r="E194" s="217" t="s">
        <v>128</v>
      </c>
      <c r="F194" s="217" t="s">
        <v>129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SUM(P195:P220)</f>
        <v>0</v>
      </c>
      <c r="Q194" s="211"/>
      <c r="R194" s="212">
        <f>SUM(R195:R220)</f>
        <v>34.959182000000006</v>
      </c>
      <c r="S194" s="211"/>
      <c r="T194" s="213">
        <f>SUM(T195:T220)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87</v>
      </c>
      <c r="AT194" s="215" t="s">
        <v>78</v>
      </c>
      <c r="AU194" s="215" t="s">
        <v>87</v>
      </c>
      <c r="AY194" s="214" t="s">
        <v>127</v>
      </c>
      <c r="BK194" s="216">
        <f>SUM(BK195:BK220)</f>
        <v>0</v>
      </c>
    </row>
    <row r="195" s="2" customFormat="1" ht="33" customHeight="1">
      <c r="A195" s="39"/>
      <c r="B195" s="40"/>
      <c r="C195" s="219" t="s">
        <v>401</v>
      </c>
      <c r="D195" s="219" t="s">
        <v>130</v>
      </c>
      <c r="E195" s="220" t="s">
        <v>2206</v>
      </c>
      <c r="F195" s="221" t="s">
        <v>2207</v>
      </c>
      <c r="G195" s="222" t="s">
        <v>213</v>
      </c>
      <c r="H195" s="223">
        <v>49.5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44</v>
      </c>
      <c r="O195" s="92"/>
      <c r="P195" s="228">
        <f>O195*H195</f>
        <v>0</v>
      </c>
      <c r="Q195" s="228">
        <v>0.15540000000000001</v>
      </c>
      <c r="R195" s="228">
        <f>Q195*H195</f>
        <v>7.6923000000000004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134</v>
      </c>
      <c r="AT195" s="230" t="s">
        <v>130</v>
      </c>
      <c r="AU195" s="230" t="s">
        <v>89</v>
      </c>
      <c r="AY195" s="18" t="s">
        <v>127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87</v>
      </c>
      <c r="BK195" s="231">
        <f>ROUND(I195*H195,2)</f>
        <v>0</v>
      </c>
      <c r="BL195" s="18" t="s">
        <v>134</v>
      </c>
      <c r="BM195" s="230" t="s">
        <v>2208</v>
      </c>
    </row>
    <row r="196" s="2" customFormat="1">
      <c r="A196" s="39"/>
      <c r="B196" s="40"/>
      <c r="C196" s="41"/>
      <c r="D196" s="232" t="s">
        <v>136</v>
      </c>
      <c r="E196" s="41"/>
      <c r="F196" s="233" t="s">
        <v>2209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89</v>
      </c>
    </row>
    <row r="197" s="2" customFormat="1" ht="16.5" customHeight="1">
      <c r="A197" s="39"/>
      <c r="B197" s="40"/>
      <c r="C197" s="273" t="s">
        <v>406</v>
      </c>
      <c r="D197" s="273" t="s">
        <v>295</v>
      </c>
      <c r="E197" s="274" t="s">
        <v>2210</v>
      </c>
      <c r="F197" s="275" t="s">
        <v>2211</v>
      </c>
      <c r="G197" s="276" t="s">
        <v>213</v>
      </c>
      <c r="H197" s="277">
        <v>51.975000000000001</v>
      </c>
      <c r="I197" s="278"/>
      <c r="J197" s="279">
        <f>ROUND(I197*H197,2)</f>
        <v>0</v>
      </c>
      <c r="K197" s="275" t="s">
        <v>1</v>
      </c>
      <c r="L197" s="280"/>
      <c r="M197" s="281" t="s">
        <v>1</v>
      </c>
      <c r="N197" s="282" t="s">
        <v>44</v>
      </c>
      <c r="O197" s="92"/>
      <c r="P197" s="228">
        <f>O197*H197</f>
        <v>0</v>
      </c>
      <c r="Q197" s="228">
        <v>0.056120000000000003</v>
      </c>
      <c r="R197" s="228">
        <f>Q197*H197</f>
        <v>2.9168370000000001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178</v>
      </c>
      <c r="AT197" s="230" t="s">
        <v>295</v>
      </c>
      <c r="AU197" s="230" t="s">
        <v>89</v>
      </c>
      <c r="AY197" s="18" t="s">
        <v>127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87</v>
      </c>
      <c r="BK197" s="231">
        <f>ROUND(I197*H197,2)</f>
        <v>0</v>
      </c>
      <c r="BL197" s="18" t="s">
        <v>134</v>
      </c>
      <c r="BM197" s="230" t="s">
        <v>2212</v>
      </c>
    </row>
    <row r="198" s="2" customFormat="1">
      <c r="A198" s="39"/>
      <c r="B198" s="40"/>
      <c r="C198" s="41"/>
      <c r="D198" s="232" t="s">
        <v>136</v>
      </c>
      <c r="E198" s="41"/>
      <c r="F198" s="233" t="s">
        <v>2211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89</v>
      </c>
    </row>
    <row r="199" s="13" customFormat="1">
      <c r="A199" s="13"/>
      <c r="B199" s="237"/>
      <c r="C199" s="238"/>
      <c r="D199" s="232" t="s">
        <v>138</v>
      </c>
      <c r="E199" s="239" t="s">
        <v>1</v>
      </c>
      <c r="F199" s="240" t="s">
        <v>2213</v>
      </c>
      <c r="G199" s="238"/>
      <c r="H199" s="241">
        <v>51.975000000000001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138</v>
      </c>
      <c r="AU199" s="247" t="s">
        <v>89</v>
      </c>
      <c r="AV199" s="13" t="s">
        <v>89</v>
      </c>
      <c r="AW199" s="13" t="s">
        <v>34</v>
      </c>
      <c r="AX199" s="13" t="s">
        <v>87</v>
      </c>
      <c r="AY199" s="247" t="s">
        <v>127</v>
      </c>
    </row>
    <row r="200" s="2" customFormat="1" ht="33" customHeight="1">
      <c r="A200" s="39"/>
      <c r="B200" s="40"/>
      <c r="C200" s="219" t="s">
        <v>411</v>
      </c>
      <c r="D200" s="219" t="s">
        <v>130</v>
      </c>
      <c r="E200" s="220" t="s">
        <v>2214</v>
      </c>
      <c r="F200" s="221" t="s">
        <v>2215</v>
      </c>
      <c r="G200" s="222" t="s">
        <v>213</v>
      </c>
      <c r="H200" s="223">
        <v>120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44</v>
      </c>
      <c r="O200" s="92"/>
      <c r="P200" s="228">
        <f>O200*H200</f>
        <v>0</v>
      </c>
      <c r="Q200" s="228">
        <v>0.1295</v>
      </c>
      <c r="R200" s="228">
        <f>Q200*H200</f>
        <v>15.540000000000001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134</v>
      </c>
      <c r="AT200" s="230" t="s">
        <v>130</v>
      </c>
      <c r="AU200" s="230" t="s">
        <v>89</v>
      </c>
      <c r="AY200" s="18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87</v>
      </c>
      <c r="BK200" s="231">
        <f>ROUND(I200*H200,2)</f>
        <v>0</v>
      </c>
      <c r="BL200" s="18" t="s">
        <v>134</v>
      </c>
      <c r="BM200" s="230" t="s">
        <v>2216</v>
      </c>
    </row>
    <row r="201" s="2" customFormat="1">
      <c r="A201" s="39"/>
      <c r="B201" s="40"/>
      <c r="C201" s="41"/>
      <c r="D201" s="232" t="s">
        <v>136</v>
      </c>
      <c r="E201" s="41"/>
      <c r="F201" s="233" t="s">
        <v>2217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89</v>
      </c>
    </row>
    <row r="202" s="2" customFormat="1" ht="21.75" customHeight="1">
      <c r="A202" s="39"/>
      <c r="B202" s="40"/>
      <c r="C202" s="273" t="s">
        <v>416</v>
      </c>
      <c r="D202" s="273" t="s">
        <v>295</v>
      </c>
      <c r="E202" s="274" t="s">
        <v>2218</v>
      </c>
      <c r="F202" s="275" t="s">
        <v>2219</v>
      </c>
      <c r="G202" s="276" t="s">
        <v>213</v>
      </c>
      <c r="H202" s="277">
        <v>126</v>
      </c>
      <c r="I202" s="278"/>
      <c r="J202" s="279">
        <f>ROUND(I202*H202,2)</f>
        <v>0</v>
      </c>
      <c r="K202" s="275" t="s">
        <v>1</v>
      </c>
      <c r="L202" s="280"/>
      <c r="M202" s="281" t="s">
        <v>1</v>
      </c>
      <c r="N202" s="282" t="s">
        <v>44</v>
      </c>
      <c r="O202" s="92"/>
      <c r="P202" s="228">
        <f>O202*H202</f>
        <v>0</v>
      </c>
      <c r="Q202" s="228">
        <v>0.048000000000000001</v>
      </c>
      <c r="R202" s="228">
        <f>Q202*H202</f>
        <v>6.048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178</v>
      </c>
      <c r="AT202" s="230" t="s">
        <v>295</v>
      </c>
      <c r="AU202" s="230" t="s">
        <v>89</v>
      </c>
      <c r="AY202" s="18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134</v>
      </c>
      <c r="BM202" s="230" t="s">
        <v>2220</v>
      </c>
    </row>
    <row r="203" s="2" customFormat="1">
      <c r="A203" s="39"/>
      <c r="B203" s="40"/>
      <c r="C203" s="41"/>
      <c r="D203" s="232" t="s">
        <v>136</v>
      </c>
      <c r="E203" s="41"/>
      <c r="F203" s="233" t="s">
        <v>2219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89</v>
      </c>
    </row>
    <row r="204" s="13" customFormat="1">
      <c r="A204" s="13"/>
      <c r="B204" s="237"/>
      <c r="C204" s="238"/>
      <c r="D204" s="232" t="s">
        <v>138</v>
      </c>
      <c r="E204" s="239" t="s">
        <v>1</v>
      </c>
      <c r="F204" s="240" t="s">
        <v>2221</v>
      </c>
      <c r="G204" s="238"/>
      <c r="H204" s="241">
        <v>120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138</v>
      </c>
      <c r="AU204" s="247" t="s">
        <v>89</v>
      </c>
      <c r="AV204" s="13" t="s">
        <v>89</v>
      </c>
      <c r="AW204" s="13" t="s">
        <v>34</v>
      </c>
      <c r="AX204" s="13" t="s">
        <v>79</v>
      </c>
      <c r="AY204" s="247" t="s">
        <v>127</v>
      </c>
    </row>
    <row r="205" s="13" customFormat="1">
      <c r="A205" s="13"/>
      <c r="B205" s="237"/>
      <c r="C205" s="238"/>
      <c r="D205" s="232" t="s">
        <v>138</v>
      </c>
      <c r="E205" s="239" t="s">
        <v>1</v>
      </c>
      <c r="F205" s="240" t="s">
        <v>2222</v>
      </c>
      <c r="G205" s="238"/>
      <c r="H205" s="241">
        <v>126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138</v>
      </c>
      <c r="AU205" s="247" t="s">
        <v>89</v>
      </c>
      <c r="AV205" s="13" t="s">
        <v>89</v>
      </c>
      <c r="AW205" s="13" t="s">
        <v>34</v>
      </c>
      <c r="AX205" s="13" t="s">
        <v>87</v>
      </c>
      <c r="AY205" s="247" t="s">
        <v>127</v>
      </c>
    </row>
    <row r="206" s="2" customFormat="1">
      <c r="A206" s="39"/>
      <c r="B206" s="40"/>
      <c r="C206" s="219" t="s">
        <v>421</v>
      </c>
      <c r="D206" s="219" t="s">
        <v>130</v>
      </c>
      <c r="E206" s="220" t="s">
        <v>2223</v>
      </c>
      <c r="F206" s="221" t="s">
        <v>2224</v>
      </c>
      <c r="G206" s="222" t="s">
        <v>205</v>
      </c>
      <c r="H206" s="223">
        <v>307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0.00038000000000000002</v>
      </c>
      <c r="R206" s="228">
        <f>Q206*H206</f>
        <v>0.11666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134</v>
      </c>
      <c r="AT206" s="230" t="s">
        <v>130</v>
      </c>
      <c r="AU206" s="230" t="s">
        <v>89</v>
      </c>
      <c r="AY206" s="18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87</v>
      </c>
      <c r="BK206" s="231">
        <f>ROUND(I206*H206,2)</f>
        <v>0</v>
      </c>
      <c r="BL206" s="18" t="s">
        <v>134</v>
      </c>
      <c r="BM206" s="230" t="s">
        <v>2225</v>
      </c>
    </row>
    <row r="207" s="2" customFormat="1">
      <c r="A207" s="39"/>
      <c r="B207" s="40"/>
      <c r="C207" s="41"/>
      <c r="D207" s="232" t="s">
        <v>136</v>
      </c>
      <c r="E207" s="41"/>
      <c r="F207" s="233" t="s">
        <v>2226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89</v>
      </c>
    </row>
    <row r="208" s="2" customFormat="1">
      <c r="A208" s="39"/>
      <c r="B208" s="40"/>
      <c r="C208" s="219" t="s">
        <v>426</v>
      </c>
      <c r="D208" s="219" t="s">
        <v>130</v>
      </c>
      <c r="E208" s="220" t="s">
        <v>2227</v>
      </c>
      <c r="F208" s="221" t="s">
        <v>2228</v>
      </c>
      <c r="G208" s="222" t="s">
        <v>213</v>
      </c>
      <c r="H208" s="223">
        <v>8.5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0.29221000000000003</v>
      </c>
      <c r="R208" s="228">
        <f>Q208*H208</f>
        <v>2.4837850000000001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134</v>
      </c>
      <c r="AT208" s="230" t="s">
        <v>130</v>
      </c>
      <c r="AU208" s="230" t="s">
        <v>89</v>
      </c>
      <c r="AY208" s="18" t="s">
        <v>127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87</v>
      </c>
      <c r="BK208" s="231">
        <f>ROUND(I208*H208,2)</f>
        <v>0</v>
      </c>
      <c r="BL208" s="18" t="s">
        <v>134</v>
      </c>
      <c r="BM208" s="230" t="s">
        <v>2229</v>
      </c>
    </row>
    <row r="209" s="2" customFormat="1">
      <c r="A209" s="39"/>
      <c r="B209" s="40"/>
      <c r="C209" s="41"/>
      <c r="D209" s="232" t="s">
        <v>136</v>
      </c>
      <c r="E209" s="41"/>
      <c r="F209" s="233" t="s">
        <v>2230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89</v>
      </c>
    </row>
    <row r="210" s="13" customFormat="1">
      <c r="A210" s="13"/>
      <c r="B210" s="237"/>
      <c r="C210" s="238"/>
      <c r="D210" s="232" t="s">
        <v>138</v>
      </c>
      <c r="E210" s="239" t="s">
        <v>1</v>
      </c>
      <c r="F210" s="240" t="s">
        <v>2231</v>
      </c>
      <c r="G210" s="238"/>
      <c r="H210" s="241">
        <v>8.5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138</v>
      </c>
      <c r="AU210" s="247" t="s">
        <v>89</v>
      </c>
      <c r="AV210" s="13" t="s">
        <v>89</v>
      </c>
      <c r="AW210" s="13" t="s">
        <v>34</v>
      </c>
      <c r="AX210" s="13" t="s">
        <v>87</v>
      </c>
      <c r="AY210" s="247" t="s">
        <v>127</v>
      </c>
    </row>
    <row r="211" s="2" customFormat="1">
      <c r="A211" s="39"/>
      <c r="B211" s="40"/>
      <c r="C211" s="273" t="s">
        <v>431</v>
      </c>
      <c r="D211" s="273" t="s">
        <v>295</v>
      </c>
      <c r="E211" s="274" t="s">
        <v>2232</v>
      </c>
      <c r="F211" s="275" t="s">
        <v>2233</v>
      </c>
      <c r="G211" s="276" t="s">
        <v>213</v>
      </c>
      <c r="H211" s="277">
        <v>3</v>
      </c>
      <c r="I211" s="278"/>
      <c r="J211" s="279">
        <f>ROUND(I211*H211,2)</f>
        <v>0</v>
      </c>
      <c r="K211" s="275" t="s">
        <v>1</v>
      </c>
      <c r="L211" s="280"/>
      <c r="M211" s="281" t="s">
        <v>1</v>
      </c>
      <c r="N211" s="282" t="s">
        <v>44</v>
      </c>
      <c r="O211" s="92"/>
      <c r="P211" s="228">
        <f>O211*H211</f>
        <v>0</v>
      </c>
      <c r="Q211" s="228">
        <v>0.015599999999999999</v>
      </c>
      <c r="R211" s="228">
        <f>Q211*H211</f>
        <v>0.046799999999999994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178</v>
      </c>
      <c r="AT211" s="230" t="s">
        <v>295</v>
      </c>
      <c r="AU211" s="230" t="s">
        <v>89</v>
      </c>
      <c r="AY211" s="18" t="s">
        <v>127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87</v>
      </c>
      <c r="BK211" s="231">
        <f>ROUND(I211*H211,2)</f>
        <v>0</v>
      </c>
      <c r="BL211" s="18" t="s">
        <v>134</v>
      </c>
      <c r="BM211" s="230" t="s">
        <v>2234</v>
      </c>
    </row>
    <row r="212" s="2" customFormat="1">
      <c r="A212" s="39"/>
      <c r="B212" s="40"/>
      <c r="C212" s="41"/>
      <c r="D212" s="232" t="s">
        <v>136</v>
      </c>
      <c r="E212" s="41"/>
      <c r="F212" s="233" t="s">
        <v>2233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89</v>
      </c>
    </row>
    <row r="213" s="2" customFormat="1">
      <c r="A213" s="39"/>
      <c r="B213" s="40"/>
      <c r="C213" s="273" t="s">
        <v>442</v>
      </c>
      <c r="D213" s="273" t="s">
        <v>295</v>
      </c>
      <c r="E213" s="274" t="s">
        <v>2235</v>
      </c>
      <c r="F213" s="275" t="s">
        <v>2236</v>
      </c>
      <c r="G213" s="276" t="s">
        <v>213</v>
      </c>
      <c r="H213" s="277">
        <v>3</v>
      </c>
      <c r="I213" s="278"/>
      <c r="J213" s="279">
        <f>ROUND(I213*H213,2)</f>
        <v>0</v>
      </c>
      <c r="K213" s="275" t="s">
        <v>1</v>
      </c>
      <c r="L213" s="280"/>
      <c r="M213" s="281" t="s">
        <v>1</v>
      </c>
      <c r="N213" s="282" t="s">
        <v>44</v>
      </c>
      <c r="O213" s="92"/>
      <c r="P213" s="228">
        <f>O213*H213</f>
        <v>0</v>
      </c>
      <c r="Q213" s="228">
        <v>0.016</v>
      </c>
      <c r="R213" s="228">
        <f>Q213*H213</f>
        <v>0.048000000000000001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178</v>
      </c>
      <c r="AT213" s="230" t="s">
        <v>295</v>
      </c>
      <c r="AU213" s="230" t="s">
        <v>89</v>
      </c>
      <c r="AY213" s="18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87</v>
      </c>
      <c r="BK213" s="231">
        <f>ROUND(I213*H213,2)</f>
        <v>0</v>
      </c>
      <c r="BL213" s="18" t="s">
        <v>134</v>
      </c>
      <c r="BM213" s="230" t="s">
        <v>2237</v>
      </c>
    </row>
    <row r="214" s="2" customFormat="1">
      <c r="A214" s="39"/>
      <c r="B214" s="40"/>
      <c r="C214" s="41"/>
      <c r="D214" s="232" t="s">
        <v>136</v>
      </c>
      <c r="E214" s="41"/>
      <c r="F214" s="233" t="s">
        <v>2236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89</v>
      </c>
    </row>
    <row r="215" s="2" customFormat="1">
      <c r="A215" s="39"/>
      <c r="B215" s="40"/>
      <c r="C215" s="273" t="s">
        <v>452</v>
      </c>
      <c r="D215" s="273" t="s">
        <v>295</v>
      </c>
      <c r="E215" s="274" t="s">
        <v>2238</v>
      </c>
      <c r="F215" s="275" t="s">
        <v>2239</v>
      </c>
      <c r="G215" s="276" t="s">
        <v>213</v>
      </c>
      <c r="H215" s="277">
        <v>2</v>
      </c>
      <c r="I215" s="278"/>
      <c r="J215" s="279">
        <f>ROUND(I215*H215,2)</f>
        <v>0</v>
      </c>
      <c r="K215" s="275" t="s">
        <v>1</v>
      </c>
      <c r="L215" s="280"/>
      <c r="M215" s="281" t="s">
        <v>1</v>
      </c>
      <c r="N215" s="282" t="s">
        <v>44</v>
      </c>
      <c r="O215" s="92"/>
      <c r="P215" s="228">
        <f>O215*H215</f>
        <v>0</v>
      </c>
      <c r="Q215" s="228">
        <v>0.016400000000000001</v>
      </c>
      <c r="R215" s="228">
        <f>Q215*H215</f>
        <v>0.032800000000000003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178</v>
      </c>
      <c r="AT215" s="230" t="s">
        <v>295</v>
      </c>
      <c r="AU215" s="230" t="s">
        <v>89</v>
      </c>
      <c r="AY215" s="18" t="s">
        <v>127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87</v>
      </c>
      <c r="BK215" s="231">
        <f>ROUND(I215*H215,2)</f>
        <v>0</v>
      </c>
      <c r="BL215" s="18" t="s">
        <v>134</v>
      </c>
      <c r="BM215" s="230" t="s">
        <v>2240</v>
      </c>
    </row>
    <row r="216" s="2" customFormat="1">
      <c r="A216" s="39"/>
      <c r="B216" s="40"/>
      <c r="C216" s="41"/>
      <c r="D216" s="232" t="s">
        <v>136</v>
      </c>
      <c r="E216" s="41"/>
      <c r="F216" s="233" t="s">
        <v>2239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89</v>
      </c>
    </row>
    <row r="217" s="2" customFormat="1">
      <c r="A217" s="39"/>
      <c r="B217" s="40"/>
      <c r="C217" s="273" t="s">
        <v>460</v>
      </c>
      <c r="D217" s="273" t="s">
        <v>295</v>
      </c>
      <c r="E217" s="274" t="s">
        <v>2241</v>
      </c>
      <c r="F217" s="275" t="s">
        <v>2242</v>
      </c>
      <c r="G217" s="276" t="s">
        <v>213</v>
      </c>
      <c r="H217" s="277">
        <v>1</v>
      </c>
      <c r="I217" s="278"/>
      <c r="J217" s="279">
        <f>ROUND(I217*H217,2)</f>
        <v>0</v>
      </c>
      <c r="K217" s="275" t="s">
        <v>1</v>
      </c>
      <c r="L217" s="280"/>
      <c r="M217" s="281" t="s">
        <v>1</v>
      </c>
      <c r="N217" s="282" t="s">
        <v>44</v>
      </c>
      <c r="O217" s="92"/>
      <c r="P217" s="228">
        <f>O217*H217</f>
        <v>0</v>
      </c>
      <c r="Q217" s="228">
        <v>0.016799999999999999</v>
      </c>
      <c r="R217" s="228">
        <f>Q217*H217</f>
        <v>0.016799999999999999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178</v>
      </c>
      <c r="AT217" s="230" t="s">
        <v>295</v>
      </c>
      <c r="AU217" s="230" t="s">
        <v>89</v>
      </c>
      <c r="AY217" s="18" t="s">
        <v>127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87</v>
      </c>
      <c r="BK217" s="231">
        <f>ROUND(I217*H217,2)</f>
        <v>0</v>
      </c>
      <c r="BL217" s="18" t="s">
        <v>134</v>
      </c>
      <c r="BM217" s="230" t="s">
        <v>2243</v>
      </c>
    </row>
    <row r="218" s="2" customFormat="1">
      <c r="A218" s="39"/>
      <c r="B218" s="40"/>
      <c r="C218" s="41"/>
      <c r="D218" s="232" t="s">
        <v>136</v>
      </c>
      <c r="E218" s="41"/>
      <c r="F218" s="233" t="s">
        <v>2242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136</v>
      </c>
      <c r="AU218" s="18" t="s">
        <v>89</v>
      </c>
    </row>
    <row r="219" s="2" customFormat="1">
      <c r="A219" s="39"/>
      <c r="B219" s="40"/>
      <c r="C219" s="273" t="s">
        <v>468</v>
      </c>
      <c r="D219" s="273" t="s">
        <v>295</v>
      </c>
      <c r="E219" s="274" t="s">
        <v>2244</v>
      </c>
      <c r="F219" s="275" t="s">
        <v>2245</v>
      </c>
      <c r="G219" s="276" t="s">
        <v>213</v>
      </c>
      <c r="H219" s="277">
        <v>1</v>
      </c>
      <c r="I219" s="278"/>
      <c r="J219" s="279">
        <f>ROUND(I219*H219,2)</f>
        <v>0</v>
      </c>
      <c r="K219" s="275" t="s">
        <v>1</v>
      </c>
      <c r="L219" s="280"/>
      <c r="M219" s="281" t="s">
        <v>1</v>
      </c>
      <c r="N219" s="282" t="s">
        <v>44</v>
      </c>
      <c r="O219" s="92"/>
      <c r="P219" s="228">
        <f>O219*H219</f>
        <v>0</v>
      </c>
      <c r="Q219" s="228">
        <v>0.0172</v>
      </c>
      <c r="R219" s="228">
        <f>Q219*H219</f>
        <v>0.0172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178</v>
      </c>
      <c r="AT219" s="230" t="s">
        <v>295</v>
      </c>
      <c r="AU219" s="230" t="s">
        <v>89</v>
      </c>
      <c r="AY219" s="18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134</v>
      </c>
      <c r="BM219" s="230" t="s">
        <v>2246</v>
      </c>
    </row>
    <row r="220" s="2" customFormat="1">
      <c r="A220" s="39"/>
      <c r="B220" s="40"/>
      <c r="C220" s="41"/>
      <c r="D220" s="232" t="s">
        <v>136</v>
      </c>
      <c r="E220" s="41"/>
      <c r="F220" s="233" t="s">
        <v>2245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89</v>
      </c>
    </row>
    <row r="221" s="12" customFormat="1" ht="22.8" customHeight="1">
      <c r="A221" s="12"/>
      <c r="B221" s="203"/>
      <c r="C221" s="204"/>
      <c r="D221" s="205" t="s">
        <v>78</v>
      </c>
      <c r="E221" s="217" t="s">
        <v>939</v>
      </c>
      <c r="F221" s="217" t="s">
        <v>940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87</v>
      </c>
      <c r="AT221" s="215" t="s">
        <v>78</v>
      </c>
      <c r="AU221" s="215" t="s">
        <v>87</v>
      </c>
      <c r="AY221" s="214" t="s">
        <v>127</v>
      </c>
      <c r="BK221" s="216">
        <f>SUM(BK222:BK223)</f>
        <v>0</v>
      </c>
    </row>
    <row r="222" s="2" customFormat="1">
      <c r="A222" s="39"/>
      <c r="B222" s="40"/>
      <c r="C222" s="219" t="s">
        <v>474</v>
      </c>
      <c r="D222" s="219" t="s">
        <v>130</v>
      </c>
      <c r="E222" s="220" t="s">
        <v>2247</v>
      </c>
      <c r="F222" s="221" t="s">
        <v>2248</v>
      </c>
      <c r="G222" s="222" t="s">
        <v>144</v>
      </c>
      <c r="H222" s="223">
        <v>530.38599999999997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44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134</v>
      </c>
      <c r="AT222" s="230" t="s">
        <v>130</v>
      </c>
      <c r="AU222" s="230" t="s">
        <v>89</v>
      </c>
      <c r="AY222" s="18" t="s">
        <v>127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87</v>
      </c>
      <c r="BK222" s="231">
        <f>ROUND(I222*H222,2)</f>
        <v>0</v>
      </c>
      <c r="BL222" s="18" t="s">
        <v>134</v>
      </c>
      <c r="BM222" s="230" t="s">
        <v>2249</v>
      </c>
    </row>
    <row r="223" s="2" customFormat="1">
      <c r="A223" s="39"/>
      <c r="B223" s="40"/>
      <c r="C223" s="41"/>
      <c r="D223" s="232" t="s">
        <v>136</v>
      </c>
      <c r="E223" s="41"/>
      <c r="F223" s="233" t="s">
        <v>2250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89</v>
      </c>
    </row>
    <row r="224" s="12" customFormat="1" ht="25.92" customHeight="1">
      <c r="A224" s="12"/>
      <c r="B224" s="203"/>
      <c r="C224" s="204"/>
      <c r="D224" s="205" t="s">
        <v>78</v>
      </c>
      <c r="E224" s="206" t="s">
        <v>198</v>
      </c>
      <c r="F224" s="206" t="s">
        <v>199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0.0075600000000000007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89</v>
      </c>
      <c r="AT224" s="215" t="s">
        <v>78</v>
      </c>
      <c r="AU224" s="215" t="s">
        <v>79</v>
      </c>
      <c r="AY224" s="214" t="s">
        <v>127</v>
      </c>
      <c r="BK224" s="216">
        <f>BK225</f>
        <v>0</v>
      </c>
    </row>
    <row r="225" s="12" customFormat="1" ht="22.8" customHeight="1">
      <c r="A225" s="12"/>
      <c r="B225" s="203"/>
      <c r="C225" s="204"/>
      <c r="D225" s="205" t="s">
        <v>78</v>
      </c>
      <c r="E225" s="217" t="s">
        <v>1089</v>
      </c>
      <c r="F225" s="217" t="s">
        <v>2251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SUM(P226:P229)</f>
        <v>0</v>
      </c>
      <c r="Q225" s="211"/>
      <c r="R225" s="212">
        <f>SUM(R226:R229)</f>
        <v>0.0075600000000000007</v>
      </c>
      <c r="S225" s="211"/>
      <c r="T225" s="213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89</v>
      </c>
      <c r="AT225" s="215" t="s">
        <v>78</v>
      </c>
      <c r="AU225" s="215" t="s">
        <v>87</v>
      </c>
      <c r="AY225" s="214" t="s">
        <v>127</v>
      </c>
      <c r="BK225" s="216">
        <f>SUM(BK226:BK229)</f>
        <v>0</v>
      </c>
    </row>
    <row r="226" s="2" customFormat="1" ht="21.75" customHeight="1">
      <c r="A226" s="39"/>
      <c r="B226" s="40"/>
      <c r="C226" s="219" t="s">
        <v>479</v>
      </c>
      <c r="D226" s="219" t="s">
        <v>130</v>
      </c>
      <c r="E226" s="220" t="s">
        <v>2252</v>
      </c>
      <c r="F226" s="221" t="s">
        <v>2253</v>
      </c>
      <c r="G226" s="222" t="s">
        <v>213</v>
      </c>
      <c r="H226" s="223">
        <v>4.5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44</v>
      </c>
      <c r="O226" s="92"/>
      <c r="P226" s="228">
        <f>O226*H226</f>
        <v>0</v>
      </c>
      <c r="Q226" s="228">
        <v>0.0016800000000000001</v>
      </c>
      <c r="R226" s="228">
        <f>Q226*H226</f>
        <v>0.0075600000000000007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206</v>
      </c>
      <c r="AT226" s="230" t="s">
        <v>130</v>
      </c>
      <c r="AU226" s="230" t="s">
        <v>89</v>
      </c>
      <c r="AY226" s="18" t="s">
        <v>127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87</v>
      </c>
      <c r="BK226" s="231">
        <f>ROUND(I226*H226,2)</f>
        <v>0</v>
      </c>
      <c r="BL226" s="18" t="s">
        <v>206</v>
      </c>
      <c r="BM226" s="230" t="s">
        <v>2254</v>
      </c>
    </row>
    <row r="227" s="2" customFormat="1">
      <c r="A227" s="39"/>
      <c r="B227" s="40"/>
      <c r="C227" s="41"/>
      <c r="D227" s="232" t="s">
        <v>136</v>
      </c>
      <c r="E227" s="41"/>
      <c r="F227" s="233" t="s">
        <v>2255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89</v>
      </c>
    </row>
    <row r="228" s="2" customFormat="1">
      <c r="A228" s="39"/>
      <c r="B228" s="40"/>
      <c r="C228" s="219" t="s">
        <v>484</v>
      </c>
      <c r="D228" s="219" t="s">
        <v>130</v>
      </c>
      <c r="E228" s="220" t="s">
        <v>2256</v>
      </c>
      <c r="F228" s="221" t="s">
        <v>2257</v>
      </c>
      <c r="G228" s="222" t="s">
        <v>1602</v>
      </c>
      <c r="H228" s="293"/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44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206</v>
      </c>
      <c r="AT228" s="230" t="s">
        <v>130</v>
      </c>
      <c r="AU228" s="230" t="s">
        <v>89</v>
      </c>
      <c r="AY228" s="18" t="s">
        <v>127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87</v>
      </c>
      <c r="BK228" s="231">
        <f>ROUND(I228*H228,2)</f>
        <v>0</v>
      </c>
      <c r="BL228" s="18" t="s">
        <v>206</v>
      </c>
      <c r="BM228" s="230" t="s">
        <v>2258</v>
      </c>
    </row>
    <row r="229" s="2" customFormat="1">
      <c r="A229" s="39"/>
      <c r="B229" s="40"/>
      <c r="C229" s="41"/>
      <c r="D229" s="232" t="s">
        <v>136</v>
      </c>
      <c r="E229" s="41"/>
      <c r="F229" s="233" t="s">
        <v>2259</v>
      </c>
      <c r="G229" s="41"/>
      <c r="H229" s="41"/>
      <c r="I229" s="234"/>
      <c r="J229" s="41"/>
      <c r="K229" s="41"/>
      <c r="L229" s="45"/>
      <c r="M229" s="294"/>
      <c r="N229" s="295"/>
      <c r="O229" s="296"/>
      <c r="P229" s="296"/>
      <c r="Q229" s="296"/>
      <c r="R229" s="296"/>
      <c r="S229" s="296"/>
      <c r="T229" s="297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89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mHf5vInKY8DGk81Ny/ca/u2/tz6hSAUaZ/n7Y4J5W1Fks2sgC3vBvSB90+zENVJfoVlpXNsbx7dQK2hFBbGi+A==" hashValue="CKmrpAerwSuThVVuvPyIAaexu/acft8J4VC9f13LXmEjdwgvAdCfPCfYBwWjTn5TqpFrf++v0Ug53WCt55eWDw==" algorithmName="SHA-512" password="CC35"/>
  <autoFilter ref="C123:K22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Pour</dc:creator>
  <cp:lastModifiedBy>David Pour</cp:lastModifiedBy>
  <dcterms:created xsi:type="dcterms:W3CDTF">2021-02-08T11:06:14Z</dcterms:created>
  <dcterms:modified xsi:type="dcterms:W3CDTF">2021-02-08T11:06:30Z</dcterms:modified>
</cp:coreProperties>
</file>